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hprc004\Redirects1$\shoriwaki\Desktop\ポータル用\18_2024年度上期ポータルサイト掲載資料\WEBサイト用\"/>
    </mc:Choice>
  </mc:AlternateContent>
  <workbookProtection workbookPassword="9026" lockStructure="1"/>
  <bookViews>
    <workbookView xWindow="0" yWindow="0" windowWidth="28800" windowHeight="12210"/>
  </bookViews>
  <sheets>
    <sheet name="申込書" sheetId="53" r:id="rId1"/>
    <sheet name="ギフト" sheetId="46" state="hidden" r:id="rId2"/>
    <sheet name="記入例" sheetId="47" state="hidden" r:id="rId3"/>
    <sheet name="一括注文データ" sheetId="27" state="hidden" r:id="rId4"/>
    <sheet name="申込明細" sheetId="41" state="hidden" r:id="rId5"/>
    <sheet name="【手書き用】" sheetId="51" r:id="rId6"/>
    <sheet name="【記入例】" sheetId="52" r:id="rId7"/>
    <sheet name="挨拶状【仏教】" sheetId="44" r:id="rId8"/>
    <sheet name="挨拶状【神教】" sheetId="45" r:id="rId9"/>
    <sheet name="挨拶状【キリスト教】" sheetId="42" r:id="rId10"/>
    <sheet name="リスト" sheetId="19" state="hidden" r:id="rId11"/>
    <sheet name="TSギフト商品コード" sheetId="22" state="hidden" r:id="rId12"/>
  </sheets>
  <externalReferences>
    <externalReference r:id="rId13"/>
  </externalReferences>
  <definedNames>
    <definedName name="_xlnm._FilterDatabase" localSheetId="11" hidden="1">TSギフト商品コード!$A$1:$I$1041</definedName>
    <definedName name="_xlnm._FilterDatabase" localSheetId="3" hidden="1">一括注文データ!$A$10:$V$1010</definedName>
    <definedName name="_xlnm.Print_Area" localSheetId="9">挨拶状【キリスト教】!$A$1:$X$48</definedName>
    <definedName name="_xlnm.Print_Area" localSheetId="8">挨拶状【神教】!$A$1:$Z$48</definedName>
    <definedName name="_xlnm.Print_Area" localSheetId="7">挨拶状【仏教】!$A$1:$Z$48</definedName>
    <definedName name="_xlnm.Print_Area" localSheetId="0">申込書!$A$1:$AF$127</definedName>
    <definedName name="_xlnm.Print_Titles" localSheetId="5">【手書き用】!$1:$8</definedName>
    <definedName name="_xlnm.Print_Titles" localSheetId="1">ギフト!$1:$8</definedName>
    <definedName name="_xlnm.Print_Titles" localSheetId="3">一括注文データ!$A:$A,一括注文データ!$9:$10</definedName>
    <definedName name="_xlnm.Print_Titles" localSheetId="2">記入例!$1:$8</definedName>
    <definedName name="_xlnm.Print_Titles" localSheetId="4">申込明細!$1:$7</definedName>
    <definedName name="カード" localSheetId="4">[1]リスト!$D$3:$D$32</definedName>
    <definedName name="カード">リスト!$D$3:$D$23</definedName>
    <definedName name="のし位置">リスト!$O$3:$O$4</definedName>
    <definedName name="のし紙指定" localSheetId="4">[1]リスト!$A$3:$A$62</definedName>
    <definedName name="のし紙指定">リスト!$A$3:$A$61</definedName>
    <definedName name="挨拶状有無" localSheetId="4">[1]リスト!$M$3:$M$4</definedName>
    <definedName name="挨拶状有無">リスト!$M$3:$M$4</definedName>
    <definedName name="手提げ袋要否" localSheetId="4">[1]リスト!$K$3:$K$4</definedName>
    <definedName name="手提げ袋要否">リスト!$K$3:$K$4</definedName>
    <definedName name="配達時間帯希望" localSheetId="4">[1]リスト!$I$3:$I$10</definedName>
    <definedName name="配達時間帯希望">リスト!$I$3:$I$9</definedName>
  </definedNames>
  <calcPr calcId="162913"/>
</workbook>
</file>

<file path=xl/calcChain.xml><?xml version="1.0" encoding="utf-8"?>
<calcChain xmlns="http://schemas.openxmlformats.org/spreadsheetml/2006/main">
  <c r="Q101" i="53" l="1"/>
  <c r="Z101" i="53" s="1"/>
  <c r="Q102" i="53"/>
  <c r="Z102" i="53" s="1"/>
  <c r="H101" i="53"/>
  <c r="H102" i="53"/>
  <c r="I5" i="52" l="1"/>
  <c r="I4" i="52"/>
  <c r="B1" i="52"/>
  <c r="Q122" i="53" l="1"/>
  <c r="H122" i="53"/>
  <c r="Q121" i="53"/>
  <c r="H121" i="53"/>
  <c r="Q120" i="53"/>
  <c r="H120" i="53"/>
  <c r="Q119" i="53"/>
  <c r="H119" i="53"/>
  <c r="Q118" i="53"/>
  <c r="H118" i="53"/>
  <c r="Q117" i="53"/>
  <c r="H117" i="53"/>
  <c r="Q116" i="53"/>
  <c r="H116" i="53"/>
  <c r="Q115" i="53"/>
  <c r="H115" i="53"/>
  <c r="Q114" i="53"/>
  <c r="H114" i="53"/>
  <c r="Q113" i="53"/>
  <c r="H113" i="53"/>
  <c r="Q112" i="53"/>
  <c r="H112" i="53"/>
  <c r="Q111" i="53"/>
  <c r="H111" i="53"/>
  <c r="Q110" i="53"/>
  <c r="H110" i="53"/>
  <c r="Q109" i="53"/>
  <c r="H109" i="53"/>
  <c r="Q108" i="53"/>
  <c r="H108" i="53"/>
  <c r="Q107" i="53"/>
  <c r="H107" i="53"/>
  <c r="Q106" i="53"/>
  <c r="Z106" i="53" s="1"/>
  <c r="H106" i="53"/>
  <c r="V123" i="53"/>
  <c r="Z122" i="53"/>
  <c r="Z121" i="53"/>
  <c r="Z120" i="53"/>
  <c r="Z119" i="53"/>
  <c r="Z118" i="53"/>
  <c r="Z117" i="53"/>
  <c r="Z116" i="53"/>
  <c r="Z115" i="53"/>
  <c r="Z114" i="53"/>
  <c r="Z113" i="53"/>
  <c r="Z112" i="53"/>
  <c r="Z111" i="53"/>
  <c r="Z110" i="53"/>
  <c r="Z109" i="53"/>
  <c r="Z108" i="53"/>
  <c r="Z107" i="53"/>
  <c r="Z123" i="53" l="1"/>
  <c r="Z103" i="53"/>
  <c r="X1010" i="27"/>
  <c r="X1009" i="27"/>
  <c r="X1008" i="27"/>
  <c r="X1007" i="27"/>
  <c r="X1006" i="27"/>
  <c r="X1005" i="27"/>
  <c r="X1004" i="27"/>
  <c r="X1003" i="27"/>
  <c r="X1002" i="27"/>
  <c r="X1001" i="27"/>
  <c r="X1000" i="27"/>
  <c r="X999" i="27"/>
  <c r="X998" i="27"/>
  <c r="X997" i="27"/>
  <c r="X996" i="27"/>
  <c r="X995" i="27"/>
  <c r="X994" i="27"/>
  <c r="X993" i="27"/>
  <c r="X992" i="27"/>
  <c r="X991" i="27"/>
  <c r="X990" i="27"/>
  <c r="X989" i="27"/>
  <c r="X988" i="27"/>
  <c r="X987" i="27"/>
  <c r="X986" i="27"/>
  <c r="X985" i="27"/>
  <c r="X984" i="27"/>
  <c r="X983" i="27"/>
  <c r="X982" i="27"/>
  <c r="X981" i="27"/>
  <c r="X980" i="27"/>
  <c r="X979" i="27"/>
  <c r="X978" i="27"/>
  <c r="X977" i="27"/>
  <c r="X976" i="27"/>
  <c r="X975" i="27"/>
  <c r="X974" i="27"/>
  <c r="X973" i="27"/>
  <c r="X972" i="27"/>
  <c r="X971" i="27"/>
  <c r="X970" i="27"/>
  <c r="X969" i="27"/>
  <c r="X968" i="27"/>
  <c r="X967" i="27"/>
  <c r="X966" i="27"/>
  <c r="X965" i="27"/>
  <c r="X964" i="27"/>
  <c r="X963" i="27"/>
  <c r="X962" i="27"/>
  <c r="X961" i="27"/>
  <c r="X960" i="27"/>
  <c r="X959" i="27"/>
  <c r="X958" i="27"/>
  <c r="X957" i="27"/>
  <c r="X956" i="27"/>
  <c r="X955" i="27"/>
  <c r="X954" i="27"/>
  <c r="X953" i="27"/>
  <c r="X952" i="27"/>
  <c r="X951" i="27"/>
  <c r="X950" i="27"/>
  <c r="X949" i="27"/>
  <c r="X948" i="27"/>
  <c r="X947" i="27"/>
  <c r="X946" i="27"/>
  <c r="X945" i="27"/>
  <c r="X944" i="27"/>
  <c r="X943" i="27"/>
  <c r="X942" i="27"/>
  <c r="X941" i="27"/>
  <c r="X940" i="27"/>
  <c r="X939" i="27"/>
  <c r="X938" i="27"/>
  <c r="X937" i="27"/>
  <c r="X936" i="27"/>
  <c r="X935" i="27"/>
  <c r="X934" i="27"/>
  <c r="X933" i="27"/>
  <c r="X932" i="27"/>
  <c r="X931" i="27"/>
  <c r="X930" i="27"/>
  <c r="X929" i="27"/>
  <c r="X928" i="27"/>
  <c r="X927" i="27"/>
  <c r="X926" i="27"/>
  <c r="X925" i="27"/>
  <c r="X924" i="27"/>
  <c r="X923" i="27"/>
  <c r="X922" i="27"/>
  <c r="X921" i="27"/>
  <c r="X920" i="27"/>
  <c r="X919" i="27"/>
  <c r="X918" i="27"/>
  <c r="X917" i="27"/>
  <c r="X916" i="27"/>
  <c r="X915" i="27"/>
  <c r="X914" i="27"/>
  <c r="X913" i="27"/>
  <c r="X912" i="27"/>
  <c r="X911" i="27"/>
  <c r="X910" i="27"/>
  <c r="X909" i="27"/>
  <c r="X908" i="27"/>
  <c r="X907" i="27"/>
  <c r="X906" i="27"/>
  <c r="X905" i="27"/>
  <c r="X904" i="27"/>
  <c r="X903" i="27"/>
  <c r="X902" i="27"/>
  <c r="X901" i="27"/>
  <c r="X900" i="27"/>
  <c r="X899" i="27"/>
  <c r="X898" i="27"/>
  <c r="X897" i="27"/>
  <c r="X896" i="27"/>
  <c r="X895" i="27"/>
  <c r="X894" i="27"/>
  <c r="X893" i="27"/>
  <c r="X892" i="27"/>
  <c r="X891" i="27"/>
  <c r="X890" i="27"/>
  <c r="X889" i="27"/>
  <c r="X888" i="27"/>
  <c r="X887" i="27"/>
  <c r="X886" i="27"/>
  <c r="X885" i="27"/>
  <c r="X884" i="27"/>
  <c r="X883" i="27"/>
  <c r="X882" i="27"/>
  <c r="X881" i="27"/>
  <c r="X880" i="27"/>
  <c r="X879" i="27"/>
  <c r="X878" i="27"/>
  <c r="X877" i="27"/>
  <c r="X876" i="27"/>
  <c r="X875" i="27"/>
  <c r="X874" i="27"/>
  <c r="X873" i="27"/>
  <c r="X872" i="27"/>
  <c r="X871" i="27"/>
  <c r="X870" i="27"/>
  <c r="X869" i="27"/>
  <c r="X868" i="27"/>
  <c r="X867" i="27"/>
  <c r="X866" i="27"/>
  <c r="X865" i="27"/>
  <c r="X864" i="27"/>
  <c r="X863" i="27"/>
  <c r="X862" i="27"/>
  <c r="X861" i="27"/>
  <c r="X860" i="27"/>
  <c r="X859" i="27"/>
  <c r="X858" i="27"/>
  <c r="X857" i="27"/>
  <c r="X856" i="27"/>
  <c r="X855" i="27"/>
  <c r="X854" i="27"/>
  <c r="X853" i="27"/>
  <c r="X852" i="27"/>
  <c r="X851" i="27"/>
  <c r="X850" i="27"/>
  <c r="X849" i="27"/>
  <c r="X848" i="27"/>
  <c r="X847" i="27"/>
  <c r="X846" i="27"/>
  <c r="X845" i="27"/>
  <c r="X844" i="27"/>
  <c r="X843" i="27"/>
  <c r="X842" i="27"/>
  <c r="X841" i="27"/>
  <c r="X840" i="27"/>
  <c r="X839" i="27"/>
  <c r="X838" i="27"/>
  <c r="X837" i="27"/>
  <c r="X836" i="27"/>
  <c r="X835" i="27"/>
  <c r="X834" i="27"/>
  <c r="X833" i="27"/>
  <c r="X832" i="27"/>
  <c r="X831" i="27"/>
  <c r="X830" i="27"/>
  <c r="X829" i="27"/>
  <c r="X828" i="27"/>
  <c r="X827" i="27"/>
  <c r="X826" i="27"/>
  <c r="X825" i="27"/>
  <c r="X824" i="27"/>
  <c r="X823" i="27"/>
  <c r="X822" i="27"/>
  <c r="X821" i="27"/>
  <c r="X820" i="27"/>
  <c r="X819" i="27"/>
  <c r="X818" i="27"/>
  <c r="X817" i="27"/>
  <c r="X816" i="27"/>
  <c r="X815" i="27"/>
  <c r="X814" i="27"/>
  <c r="X813" i="27"/>
  <c r="X812" i="27"/>
  <c r="X811" i="27"/>
  <c r="X810" i="27"/>
  <c r="X809" i="27"/>
  <c r="X808" i="27"/>
  <c r="X807" i="27"/>
  <c r="X806" i="27"/>
  <c r="X805" i="27"/>
  <c r="X804" i="27"/>
  <c r="X803" i="27"/>
  <c r="X802" i="27"/>
  <c r="X801" i="27"/>
  <c r="X800" i="27"/>
  <c r="X799" i="27"/>
  <c r="X798" i="27"/>
  <c r="X797" i="27"/>
  <c r="X796" i="27"/>
  <c r="X795" i="27"/>
  <c r="X794" i="27"/>
  <c r="X793" i="27"/>
  <c r="X792" i="27"/>
  <c r="X791" i="27"/>
  <c r="X790" i="27"/>
  <c r="X789" i="27"/>
  <c r="X788" i="27"/>
  <c r="X787" i="27"/>
  <c r="X786" i="27"/>
  <c r="X785" i="27"/>
  <c r="X784" i="27"/>
  <c r="X783" i="27"/>
  <c r="X782" i="27"/>
  <c r="X781" i="27"/>
  <c r="X780" i="27"/>
  <c r="X779" i="27"/>
  <c r="X778" i="27"/>
  <c r="X777" i="27"/>
  <c r="X776" i="27"/>
  <c r="X775" i="27"/>
  <c r="X774" i="27"/>
  <c r="X773" i="27"/>
  <c r="X772" i="27"/>
  <c r="X771" i="27"/>
  <c r="X770" i="27"/>
  <c r="X769" i="27"/>
  <c r="X768" i="27"/>
  <c r="X767" i="27"/>
  <c r="X766" i="27"/>
  <c r="X765" i="27"/>
  <c r="X764" i="27"/>
  <c r="X763" i="27"/>
  <c r="X762" i="27"/>
  <c r="X761" i="27"/>
  <c r="X760" i="27"/>
  <c r="X759" i="27"/>
  <c r="X758" i="27"/>
  <c r="X757" i="27"/>
  <c r="X756" i="27"/>
  <c r="X755" i="27"/>
  <c r="X754" i="27"/>
  <c r="X753" i="27"/>
  <c r="X752" i="27"/>
  <c r="X751" i="27"/>
  <c r="X750" i="27"/>
  <c r="X749" i="27"/>
  <c r="X748" i="27"/>
  <c r="X747" i="27"/>
  <c r="X746" i="27"/>
  <c r="X745" i="27"/>
  <c r="X744" i="27"/>
  <c r="X743" i="27"/>
  <c r="X742" i="27"/>
  <c r="X741" i="27"/>
  <c r="X740" i="27"/>
  <c r="X739" i="27"/>
  <c r="X738" i="27"/>
  <c r="X737" i="27"/>
  <c r="X736" i="27"/>
  <c r="X735" i="27"/>
  <c r="X734" i="27"/>
  <c r="X733" i="27"/>
  <c r="X732" i="27"/>
  <c r="X731" i="27"/>
  <c r="X730" i="27"/>
  <c r="X729" i="27"/>
  <c r="X728" i="27"/>
  <c r="X727" i="27"/>
  <c r="X726" i="27"/>
  <c r="X725" i="27"/>
  <c r="X724" i="27"/>
  <c r="X723" i="27"/>
  <c r="X722" i="27"/>
  <c r="X721" i="27"/>
  <c r="X720" i="27"/>
  <c r="X719" i="27"/>
  <c r="X718" i="27"/>
  <c r="X717" i="27"/>
  <c r="X716" i="27"/>
  <c r="X715" i="27"/>
  <c r="X714" i="27"/>
  <c r="X713" i="27"/>
  <c r="X712" i="27"/>
  <c r="X711" i="27"/>
  <c r="X710" i="27"/>
  <c r="X709" i="27"/>
  <c r="X708" i="27"/>
  <c r="X707" i="27"/>
  <c r="X706" i="27"/>
  <c r="X705" i="27"/>
  <c r="X704" i="27"/>
  <c r="X703" i="27"/>
  <c r="X702" i="27"/>
  <c r="X701" i="27"/>
  <c r="X700" i="27"/>
  <c r="X699" i="27"/>
  <c r="X698" i="27"/>
  <c r="X697" i="27"/>
  <c r="X696" i="27"/>
  <c r="X695" i="27"/>
  <c r="X694" i="27"/>
  <c r="X693" i="27"/>
  <c r="X692" i="27"/>
  <c r="X691" i="27"/>
  <c r="X690" i="27"/>
  <c r="X689" i="27"/>
  <c r="X688" i="27"/>
  <c r="X687" i="27"/>
  <c r="X686" i="27"/>
  <c r="X685" i="27"/>
  <c r="X684" i="27"/>
  <c r="X683" i="27"/>
  <c r="X682" i="27"/>
  <c r="X681" i="27"/>
  <c r="X680" i="27"/>
  <c r="X679" i="27"/>
  <c r="X678" i="27"/>
  <c r="X677" i="27"/>
  <c r="X676" i="27"/>
  <c r="X675" i="27"/>
  <c r="X674" i="27"/>
  <c r="X673" i="27"/>
  <c r="X672" i="27"/>
  <c r="X671" i="27"/>
  <c r="X670" i="27"/>
  <c r="X669" i="27"/>
  <c r="X668" i="27"/>
  <c r="X667" i="27"/>
  <c r="X666" i="27"/>
  <c r="X665" i="27"/>
  <c r="X664" i="27"/>
  <c r="X663" i="27"/>
  <c r="X662" i="27"/>
  <c r="X661" i="27"/>
  <c r="X660" i="27"/>
  <c r="X659" i="27"/>
  <c r="X658" i="27"/>
  <c r="X657" i="27"/>
  <c r="X656" i="27"/>
  <c r="X655" i="27"/>
  <c r="X654" i="27"/>
  <c r="X653" i="27"/>
  <c r="X652" i="27"/>
  <c r="X651" i="27"/>
  <c r="X650" i="27"/>
  <c r="X649" i="27"/>
  <c r="X648" i="27"/>
  <c r="X647" i="27"/>
  <c r="X646" i="27"/>
  <c r="X645" i="27"/>
  <c r="X644" i="27"/>
  <c r="X643" i="27"/>
  <c r="X642" i="27"/>
  <c r="X641" i="27"/>
  <c r="X640" i="27"/>
  <c r="X639" i="27"/>
  <c r="X638" i="27"/>
  <c r="X637" i="27"/>
  <c r="X636" i="27"/>
  <c r="X635" i="27"/>
  <c r="X634" i="27"/>
  <c r="X633" i="27"/>
  <c r="X632" i="27"/>
  <c r="X631" i="27"/>
  <c r="X630" i="27"/>
  <c r="X629" i="27"/>
  <c r="X628" i="27"/>
  <c r="X627" i="27"/>
  <c r="X626" i="27"/>
  <c r="X625" i="27"/>
  <c r="X624" i="27"/>
  <c r="X623" i="27"/>
  <c r="X622" i="27"/>
  <c r="X621" i="27"/>
  <c r="X620" i="27"/>
  <c r="X619" i="27"/>
  <c r="X618" i="27"/>
  <c r="X617" i="27"/>
  <c r="X616" i="27"/>
  <c r="X615" i="27"/>
  <c r="X614" i="27"/>
  <c r="X613" i="27"/>
  <c r="X612" i="27"/>
  <c r="X611" i="27"/>
  <c r="X610" i="27"/>
  <c r="X609" i="27"/>
  <c r="X608" i="27"/>
  <c r="X607" i="27"/>
  <c r="X606" i="27"/>
  <c r="X605" i="27"/>
  <c r="X604" i="27"/>
  <c r="X603" i="27"/>
  <c r="X602" i="27"/>
  <c r="X601" i="27"/>
  <c r="X600" i="27"/>
  <c r="X599" i="27"/>
  <c r="X598" i="27"/>
  <c r="X597" i="27"/>
  <c r="X596" i="27"/>
  <c r="X595" i="27"/>
  <c r="X594" i="27"/>
  <c r="X593" i="27"/>
  <c r="X592" i="27"/>
  <c r="X591" i="27"/>
  <c r="X590" i="27"/>
  <c r="X589" i="27"/>
  <c r="X588" i="27"/>
  <c r="X587" i="27"/>
  <c r="X586" i="27"/>
  <c r="X585" i="27"/>
  <c r="X584" i="27"/>
  <c r="X583" i="27"/>
  <c r="X582" i="27"/>
  <c r="X581" i="27"/>
  <c r="X580" i="27"/>
  <c r="X579" i="27"/>
  <c r="X578" i="27"/>
  <c r="X577" i="27"/>
  <c r="X576" i="27"/>
  <c r="X575" i="27"/>
  <c r="X574" i="27"/>
  <c r="X573" i="27"/>
  <c r="X572" i="27"/>
  <c r="X571" i="27"/>
  <c r="X570" i="27"/>
  <c r="X569" i="27"/>
  <c r="X568" i="27"/>
  <c r="X567" i="27"/>
  <c r="X566" i="27"/>
  <c r="X565" i="27"/>
  <c r="X564" i="27"/>
  <c r="X563" i="27"/>
  <c r="X562" i="27"/>
  <c r="X561" i="27"/>
  <c r="X560" i="27"/>
  <c r="X559" i="27"/>
  <c r="X558" i="27"/>
  <c r="X557" i="27"/>
  <c r="X556" i="27"/>
  <c r="X555" i="27"/>
  <c r="X554" i="27"/>
  <c r="X553" i="27"/>
  <c r="X552" i="27"/>
  <c r="X551" i="27"/>
  <c r="X550" i="27"/>
  <c r="X549" i="27"/>
  <c r="X548" i="27"/>
  <c r="X547" i="27"/>
  <c r="X546" i="27"/>
  <c r="X545" i="27"/>
  <c r="X544" i="27"/>
  <c r="X543" i="27"/>
  <c r="X542" i="27"/>
  <c r="X541" i="27"/>
  <c r="X540" i="27"/>
  <c r="X539" i="27"/>
  <c r="X538" i="27"/>
  <c r="X537" i="27"/>
  <c r="X536" i="27"/>
  <c r="X535" i="27"/>
  <c r="X534" i="27"/>
  <c r="X533" i="27"/>
  <c r="X532" i="27"/>
  <c r="X531" i="27"/>
  <c r="X530" i="27"/>
  <c r="X529" i="27"/>
  <c r="X528" i="27"/>
  <c r="X527" i="27"/>
  <c r="X526" i="27"/>
  <c r="X525" i="27"/>
  <c r="X524" i="27"/>
  <c r="X523" i="27"/>
  <c r="X522" i="27"/>
  <c r="X521" i="27"/>
  <c r="X520" i="27"/>
  <c r="X519" i="27"/>
  <c r="X518" i="27"/>
  <c r="X517" i="27"/>
  <c r="X516" i="27"/>
  <c r="X515" i="27"/>
  <c r="X514" i="27"/>
  <c r="X513" i="27"/>
  <c r="X512" i="27"/>
  <c r="X511" i="27"/>
  <c r="X510" i="27"/>
  <c r="X509" i="27"/>
  <c r="X508" i="27"/>
  <c r="X507" i="27"/>
  <c r="X506" i="27"/>
  <c r="X505" i="27"/>
  <c r="X504" i="27"/>
  <c r="X503" i="27"/>
  <c r="X502" i="27"/>
  <c r="X501" i="27"/>
  <c r="X500" i="27"/>
  <c r="X499" i="27"/>
  <c r="X498" i="27"/>
  <c r="X497" i="27"/>
  <c r="X496" i="27"/>
  <c r="X495" i="27"/>
  <c r="X494" i="27"/>
  <c r="X493" i="27"/>
  <c r="X492" i="27"/>
  <c r="X491" i="27"/>
  <c r="X490" i="27"/>
  <c r="X489" i="27"/>
  <c r="X488" i="27"/>
  <c r="X487" i="27"/>
  <c r="X486" i="27"/>
  <c r="X485" i="27"/>
  <c r="X484" i="27"/>
  <c r="X483" i="27"/>
  <c r="X482" i="27"/>
  <c r="X481" i="27"/>
  <c r="X480" i="27"/>
  <c r="X479" i="27"/>
  <c r="X478" i="27"/>
  <c r="X477" i="27"/>
  <c r="X476" i="27"/>
  <c r="X475" i="27"/>
  <c r="X474" i="27"/>
  <c r="X473" i="27"/>
  <c r="X472" i="27"/>
  <c r="X471" i="27"/>
  <c r="X470" i="27"/>
  <c r="X469" i="27"/>
  <c r="X468" i="27"/>
  <c r="X467" i="27"/>
  <c r="X466" i="27"/>
  <c r="X465" i="27"/>
  <c r="X464" i="27"/>
  <c r="X463" i="27"/>
  <c r="X462" i="27"/>
  <c r="X461" i="27"/>
  <c r="X460" i="27"/>
  <c r="X459" i="27"/>
  <c r="X458" i="27"/>
  <c r="X457" i="27"/>
  <c r="X456" i="27"/>
  <c r="X455" i="27"/>
  <c r="X454" i="27"/>
  <c r="X453" i="27"/>
  <c r="X452" i="27"/>
  <c r="X451" i="27"/>
  <c r="X450" i="27"/>
  <c r="X449" i="27"/>
  <c r="X448" i="27"/>
  <c r="X447" i="27"/>
  <c r="X446" i="27"/>
  <c r="X445" i="27"/>
  <c r="X444" i="27"/>
  <c r="X443" i="27"/>
  <c r="X442" i="27"/>
  <c r="X441" i="27"/>
  <c r="X440" i="27"/>
  <c r="X439" i="27"/>
  <c r="X438" i="27"/>
  <c r="X437" i="27"/>
  <c r="X436" i="27"/>
  <c r="X435" i="27"/>
  <c r="X434" i="27"/>
  <c r="X433" i="27"/>
  <c r="X432" i="27"/>
  <c r="X431" i="27"/>
  <c r="X430" i="27"/>
  <c r="X429" i="27"/>
  <c r="X428" i="27"/>
  <c r="X427" i="27"/>
  <c r="X426" i="27"/>
  <c r="X425" i="27"/>
  <c r="X424" i="27"/>
  <c r="X423" i="27"/>
  <c r="X422" i="27"/>
  <c r="X421" i="27"/>
  <c r="X420" i="27"/>
  <c r="X419" i="27"/>
  <c r="X418" i="27"/>
  <c r="X417" i="27"/>
  <c r="X416" i="27"/>
  <c r="X415" i="27"/>
  <c r="X414" i="27"/>
  <c r="X413" i="27"/>
  <c r="X412" i="27"/>
  <c r="X411" i="27"/>
  <c r="X410" i="27"/>
  <c r="X409" i="27"/>
  <c r="X408" i="27"/>
  <c r="X407" i="27"/>
  <c r="X406" i="27"/>
  <c r="X405" i="27"/>
  <c r="X404" i="27"/>
  <c r="X403" i="27"/>
  <c r="X402" i="27"/>
  <c r="X401" i="27"/>
  <c r="X400" i="27"/>
  <c r="X399" i="27"/>
  <c r="X398" i="27"/>
  <c r="X397" i="27"/>
  <c r="X396" i="27"/>
  <c r="X395" i="27"/>
  <c r="X394" i="27"/>
  <c r="X393" i="27"/>
  <c r="X392" i="27"/>
  <c r="X391" i="27"/>
  <c r="X390" i="27"/>
  <c r="X389" i="27"/>
  <c r="X388" i="27"/>
  <c r="X387" i="27"/>
  <c r="X386" i="27"/>
  <c r="X385" i="27"/>
  <c r="X384" i="27"/>
  <c r="X383" i="27"/>
  <c r="X382" i="27"/>
  <c r="X381" i="27"/>
  <c r="X380" i="27"/>
  <c r="X379" i="27"/>
  <c r="X378" i="27"/>
  <c r="X377" i="27"/>
  <c r="X376" i="27"/>
  <c r="X375" i="27"/>
  <c r="X374" i="27"/>
  <c r="X373" i="27"/>
  <c r="X372" i="27"/>
  <c r="X371" i="27"/>
  <c r="X370" i="27"/>
  <c r="X369" i="27"/>
  <c r="X368" i="27"/>
  <c r="X367" i="27"/>
  <c r="X366" i="27"/>
  <c r="X365" i="27"/>
  <c r="X364" i="27"/>
  <c r="X363" i="27"/>
  <c r="X362" i="27"/>
  <c r="X361" i="27"/>
  <c r="X360" i="27"/>
  <c r="X359" i="27"/>
  <c r="X358" i="27"/>
  <c r="X357" i="27"/>
  <c r="X356" i="27"/>
  <c r="X355" i="27"/>
  <c r="X354" i="27"/>
  <c r="X353" i="27"/>
  <c r="X352" i="27"/>
  <c r="X351" i="27"/>
  <c r="X350" i="27"/>
  <c r="X349" i="27"/>
  <c r="X348" i="27"/>
  <c r="X347" i="27"/>
  <c r="X346" i="27"/>
  <c r="X345" i="27"/>
  <c r="X344" i="27"/>
  <c r="X343" i="27"/>
  <c r="X342" i="27"/>
  <c r="X341" i="27"/>
  <c r="X340" i="27"/>
  <c r="X339" i="27"/>
  <c r="X338" i="27"/>
  <c r="X337" i="27"/>
  <c r="X336" i="27"/>
  <c r="X335" i="27"/>
  <c r="X334" i="27"/>
  <c r="X333" i="27"/>
  <c r="X332" i="27"/>
  <c r="X331" i="27"/>
  <c r="X330" i="27"/>
  <c r="X329" i="27"/>
  <c r="X328" i="27"/>
  <c r="X327" i="27"/>
  <c r="X326" i="27"/>
  <c r="X325" i="27"/>
  <c r="X324" i="27"/>
  <c r="X323" i="27"/>
  <c r="X322" i="27"/>
  <c r="X321" i="27"/>
  <c r="X320" i="27"/>
  <c r="X319" i="27"/>
  <c r="X318" i="27"/>
  <c r="X317" i="27"/>
  <c r="X316" i="27"/>
  <c r="X315" i="27"/>
  <c r="X314" i="27"/>
  <c r="X313" i="27"/>
  <c r="X312" i="27"/>
  <c r="X311" i="27"/>
  <c r="X310" i="27"/>
  <c r="X309" i="27"/>
  <c r="X308" i="27"/>
  <c r="X307" i="27"/>
  <c r="X306" i="27"/>
  <c r="X305" i="27"/>
  <c r="X304" i="27"/>
  <c r="X303" i="27"/>
  <c r="X302" i="27"/>
  <c r="X301" i="27"/>
  <c r="X300" i="27"/>
  <c r="X299" i="27"/>
  <c r="X298" i="27"/>
  <c r="X297" i="27"/>
  <c r="X296" i="27"/>
  <c r="X295" i="27"/>
  <c r="X294" i="27"/>
  <c r="X293" i="27"/>
  <c r="X292" i="27"/>
  <c r="X291" i="27"/>
  <c r="X290" i="27"/>
  <c r="X289" i="27"/>
  <c r="X288" i="27"/>
  <c r="X287" i="27"/>
  <c r="X286" i="27"/>
  <c r="X285" i="27"/>
  <c r="X284" i="27"/>
  <c r="X283" i="27"/>
  <c r="X282" i="27"/>
  <c r="X281" i="27"/>
  <c r="X280" i="27"/>
  <c r="X279" i="27"/>
  <c r="X278" i="27"/>
  <c r="X277" i="27"/>
  <c r="X276" i="27"/>
  <c r="X275" i="27"/>
  <c r="X274" i="27"/>
  <c r="X273" i="27"/>
  <c r="X272" i="27"/>
  <c r="X271" i="27"/>
  <c r="X270" i="27"/>
  <c r="X269" i="27"/>
  <c r="X268" i="27"/>
  <c r="X267" i="27"/>
  <c r="X266" i="27"/>
  <c r="X265" i="27"/>
  <c r="X264" i="27"/>
  <c r="X263" i="27"/>
  <c r="X262" i="27"/>
  <c r="X261" i="27"/>
  <c r="X260" i="27"/>
  <c r="X259" i="27"/>
  <c r="X258" i="27"/>
  <c r="X257" i="27"/>
  <c r="X256" i="27"/>
  <c r="X255" i="27"/>
  <c r="X254" i="27"/>
  <c r="X253" i="27"/>
  <c r="X252" i="27"/>
  <c r="X251" i="27"/>
  <c r="X250" i="27"/>
  <c r="X249" i="27"/>
  <c r="X248" i="27"/>
  <c r="X247" i="27"/>
  <c r="X246" i="27"/>
  <c r="X245" i="27"/>
  <c r="X244" i="27"/>
  <c r="X243" i="27"/>
  <c r="X242" i="27"/>
  <c r="X241" i="27"/>
  <c r="X240" i="27"/>
  <c r="X239" i="27"/>
  <c r="X238" i="27"/>
  <c r="X237" i="27"/>
  <c r="X236" i="27"/>
  <c r="X235" i="27"/>
  <c r="X234" i="27"/>
  <c r="X233" i="27"/>
  <c r="X232" i="27"/>
  <c r="X231" i="27"/>
  <c r="X230" i="27"/>
  <c r="X229" i="27"/>
  <c r="X228" i="27"/>
  <c r="X227" i="27"/>
  <c r="X226" i="27"/>
  <c r="X225" i="27"/>
  <c r="X224" i="27"/>
  <c r="X223" i="27"/>
  <c r="X222" i="27"/>
  <c r="X221" i="27"/>
  <c r="X220" i="27"/>
  <c r="X219" i="27"/>
  <c r="X218" i="27"/>
  <c r="X217" i="27"/>
  <c r="X216" i="27"/>
  <c r="X215" i="27"/>
  <c r="X214" i="27"/>
  <c r="X213" i="27"/>
  <c r="X212" i="27"/>
  <c r="X211" i="27"/>
  <c r="X210" i="27"/>
  <c r="X209" i="27"/>
  <c r="X208" i="27"/>
  <c r="X207" i="27"/>
  <c r="X206" i="27"/>
  <c r="X205" i="27"/>
  <c r="X204" i="27"/>
  <c r="X203" i="27"/>
  <c r="X202" i="27"/>
  <c r="X201" i="27"/>
  <c r="X200" i="27"/>
  <c r="X199" i="27"/>
  <c r="X198" i="27"/>
  <c r="X197" i="27"/>
  <c r="X196" i="27"/>
  <c r="X195" i="27"/>
  <c r="X194" i="27"/>
  <c r="X193" i="27"/>
  <c r="X192" i="27"/>
  <c r="X191" i="27"/>
  <c r="X190" i="27"/>
  <c r="X189" i="27"/>
  <c r="X188" i="27"/>
  <c r="X187" i="27"/>
  <c r="X186" i="27"/>
  <c r="X185" i="27"/>
  <c r="X184" i="27"/>
  <c r="X183" i="27"/>
  <c r="X182" i="27"/>
  <c r="X181" i="27"/>
  <c r="X180" i="27"/>
  <c r="X179" i="27"/>
  <c r="X178" i="27"/>
  <c r="X177" i="27"/>
  <c r="X176" i="27"/>
  <c r="X175" i="27"/>
  <c r="X174" i="27"/>
  <c r="X173" i="27"/>
  <c r="X172" i="27"/>
  <c r="X171" i="27"/>
  <c r="X170" i="27"/>
  <c r="X169" i="27"/>
  <c r="X168" i="27"/>
  <c r="X167" i="27"/>
  <c r="X166" i="27"/>
  <c r="X165" i="27"/>
  <c r="X164" i="27"/>
  <c r="X163" i="27"/>
  <c r="X162" i="27"/>
  <c r="X161" i="27"/>
  <c r="X160" i="27"/>
  <c r="X159" i="27"/>
  <c r="X158" i="27"/>
  <c r="X157" i="27"/>
  <c r="X156" i="27"/>
  <c r="X155" i="27"/>
  <c r="X154" i="27"/>
  <c r="X153" i="27"/>
  <c r="X152" i="27"/>
  <c r="X151" i="27"/>
  <c r="X150" i="27"/>
  <c r="X149" i="27"/>
  <c r="X148" i="27"/>
  <c r="X147" i="27"/>
  <c r="X146" i="27"/>
  <c r="X145" i="27"/>
  <c r="X144" i="27"/>
  <c r="X143" i="27"/>
  <c r="X142" i="27"/>
  <c r="X141" i="27"/>
  <c r="X140" i="27"/>
  <c r="X139" i="27"/>
  <c r="X138" i="27"/>
  <c r="X137" i="27"/>
  <c r="X136" i="27"/>
  <c r="X135" i="27"/>
  <c r="X134" i="27"/>
  <c r="X133" i="27"/>
  <c r="X132" i="27"/>
  <c r="X131" i="27"/>
  <c r="X130" i="27"/>
  <c r="X129" i="27"/>
  <c r="X128" i="27"/>
  <c r="X127" i="27"/>
  <c r="X126" i="27"/>
  <c r="X125" i="27"/>
  <c r="X124" i="27"/>
  <c r="X123" i="27"/>
  <c r="X122" i="27"/>
  <c r="X121" i="27"/>
  <c r="X120" i="27"/>
  <c r="X119" i="27"/>
  <c r="X118" i="27"/>
  <c r="X117" i="27"/>
  <c r="X116" i="27"/>
  <c r="X115" i="27"/>
  <c r="X114" i="27"/>
  <c r="X113" i="27"/>
  <c r="X112" i="27"/>
  <c r="X111" i="27"/>
  <c r="X110" i="27"/>
  <c r="X109" i="27"/>
  <c r="X108" i="27"/>
  <c r="X107" i="27"/>
  <c r="X106" i="27"/>
  <c r="X105" i="27"/>
  <c r="X104" i="27"/>
  <c r="X103" i="27"/>
  <c r="X102" i="27"/>
  <c r="X101" i="27"/>
  <c r="X100" i="27"/>
  <c r="X99" i="27"/>
  <c r="X98" i="27"/>
  <c r="X97" i="27"/>
  <c r="X96" i="27"/>
  <c r="X95" i="27"/>
  <c r="X94" i="27"/>
  <c r="X93" i="27"/>
  <c r="X92" i="27"/>
  <c r="X91" i="27"/>
  <c r="X90" i="27"/>
  <c r="X89" i="27"/>
  <c r="X88" i="27"/>
  <c r="X87" i="27"/>
  <c r="X86" i="27"/>
  <c r="X85" i="27"/>
  <c r="X84" i="27"/>
  <c r="X83" i="27"/>
  <c r="X82" i="27"/>
  <c r="X81" i="27"/>
  <c r="X80" i="27"/>
  <c r="X79" i="27"/>
  <c r="X78" i="27"/>
  <c r="X77" i="27"/>
  <c r="X76" i="27"/>
  <c r="X75" i="27"/>
  <c r="X74" i="27"/>
  <c r="X73" i="27"/>
  <c r="X72" i="27"/>
  <c r="X71" i="27"/>
  <c r="X70" i="27"/>
  <c r="X69" i="27"/>
  <c r="X68" i="27"/>
  <c r="X67" i="27"/>
  <c r="X66" i="27"/>
  <c r="X65" i="27"/>
  <c r="X64" i="27"/>
  <c r="X63" i="27"/>
  <c r="X62" i="27"/>
  <c r="X61" i="27"/>
  <c r="X60" i="27"/>
  <c r="X59" i="27"/>
  <c r="X58" i="27"/>
  <c r="X57" i="27"/>
  <c r="X56" i="27"/>
  <c r="X55" i="27"/>
  <c r="X54" i="27"/>
  <c r="X53" i="27"/>
  <c r="X52" i="27"/>
  <c r="X51" i="27"/>
  <c r="X50" i="27"/>
  <c r="X49" i="27"/>
  <c r="X48" i="27"/>
  <c r="X47" i="27"/>
  <c r="X46" i="27"/>
  <c r="X45" i="27"/>
  <c r="X44" i="27"/>
  <c r="X43" i="27"/>
  <c r="X42" i="27"/>
  <c r="X41" i="27"/>
  <c r="X40" i="27"/>
  <c r="X39" i="27"/>
  <c r="X38" i="27"/>
  <c r="X37" i="27"/>
  <c r="X36" i="27"/>
  <c r="X35" i="27"/>
  <c r="X34" i="27"/>
  <c r="X33" i="27"/>
  <c r="X32" i="27"/>
  <c r="X31" i="27"/>
  <c r="X30" i="27"/>
  <c r="X29" i="27"/>
  <c r="X28" i="27"/>
  <c r="X27" i="27"/>
  <c r="X26" i="27"/>
  <c r="X25" i="27"/>
  <c r="X24" i="27"/>
  <c r="X23" i="27"/>
  <c r="X22" i="27"/>
  <c r="X21" i="27"/>
  <c r="X20" i="27"/>
  <c r="X19" i="27"/>
  <c r="X18" i="27"/>
  <c r="X17" i="27"/>
  <c r="X16" i="27"/>
  <c r="X15" i="27"/>
  <c r="X14" i="27"/>
  <c r="X13" i="27"/>
  <c r="X12" i="27"/>
  <c r="X11" i="27"/>
  <c r="K1010" i="27"/>
  <c r="L1010" i="27" s="1"/>
  <c r="J1010" i="27"/>
  <c r="K1009" i="27"/>
  <c r="J1009" i="27"/>
  <c r="K1008" i="27"/>
  <c r="L1008" i="27" s="1"/>
  <c r="J1008" i="27"/>
  <c r="K1007" i="27"/>
  <c r="L1007" i="27" s="1"/>
  <c r="J1007" i="27"/>
  <c r="K1006" i="27"/>
  <c r="L1006" i="27" s="1"/>
  <c r="J1006" i="27"/>
  <c r="K1005" i="27"/>
  <c r="L1005" i="27" s="1"/>
  <c r="J1005" i="27"/>
  <c r="K1004" i="27"/>
  <c r="J1004" i="27"/>
  <c r="K1003" i="27"/>
  <c r="L1003" i="27" s="1"/>
  <c r="J1003" i="27"/>
  <c r="K1002" i="27"/>
  <c r="L1002" i="27" s="1"/>
  <c r="J1002" i="27"/>
  <c r="K1001" i="27"/>
  <c r="L1001" i="27" s="1"/>
  <c r="J1001" i="27"/>
  <c r="K1000" i="27"/>
  <c r="L1000" i="27" s="1"/>
  <c r="J1000" i="27"/>
  <c r="K999" i="27"/>
  <c r="L999" i="27" s="1"/>
  <c r="J999" i="27"/>
  <c r="K998" i="27"/>
  <c r="L998" i="27" s="1"/>
  <c r="J998" i="27"/>
  <c r="K997" i="27"/>
  <c r="J997" i="27"/>
  <c r="K996" i="27"/>
  <c r="L996" i="27" s="1"/>
  <c r="J996" i="27"/>
  <c r="K995" i="27"/>
  <c r="L995" i="27" s="1"/>
  <c r="J995" i="27"/>
  <c r="K994" i="27"/>
  <c r="L994" i="27" s="1"/>
  <c r="J994" i="27"/>
  <c r="K993" i="27"/>
  <c r="L993" i="27" s="1"/>
  <c r="J993" i="27"/>
  <c r="K992" i="27"/>
  <c r="L992" i="27" s="1"/>
  <c r="J992" i="27"/>
  <c r="K991" i="27"/>
  <c r="L991" i="27" s="1"/>
  <c r="J991" i="27"/>
  <c r="K990" i="27"/>
  <c r="J990" i="27"/>
  <c r="K989" i="27"/>
  <c r="L989" i="27" s="1"/>
  <c r="J989" i="27"/>
  <c r="K988" i="27"/>
  <c r="L988" i="27" s="1"/>
  <c r="J988" i="27"/>
  <c r="K987" i="27"/>
  <c r="L987" i="27" s="1"/>
  <c r="J987" i="27"/>
  <c r="K986" i="27"/>
  <c r="L986" i="27" s="1"/>
  <c r="J986" i="27"/>
  <c r="K985" i="27"/>
  <c r="L985" i="27" s="1"/>
  <c r="J985" i="27"/>
  <c r="K984" i="27"/>
  <c r="L984" i="27" s="1"/>
  <c r="J984" i="27"/>
  <c r="K983" i="27"/>
  <c r="L983" i="27" s="1"/>
  <c r="J983" i="27"/>
  <c r="K982" i="27"/>
  <c r="L982" i="27" s="1"/>
  <c r="J982" i="27"/>
  <c r="K981" i="27"/>
  <c r="L981" i="27" s="1"/>
  <c r="J981" i="27"/>
  <c r="K980" i="27"/>
  <c r="L980" i="27" s="1"/>
  <c r="J980" i="27"/>
  <c r="K979" i="27"/>
  <c r="L979" i="27" s="1"/>
  <c r="J979" i="27"/>
  <c r="K978" i="27"/>
  <c r="L978" i="27" s="1"/>
  <c r="J978" i="27"/>
  <c r="K977" i="27"/>
  <c r="L977" i="27" s="1"/>
  <c r="J977" i="27"/>
  <c r="K976" i="27"/>
  <c r="L976" i="27" s="1"/>
  <c r="J976" i="27"/>
  <c r="K975" i="27"/>
  <c r="L975" i="27" s="1"/>
  <c r="J975" i="27"/>
  <c r="K974" i="27"/>
  <c r="L974" i="27" s="1"/>
  <c r="J974" i="27"/>
  <c r="K973" i="27"/>
  <c r="L973" i="27" s="1"/>
  <c r="J973" i="27"/>
  <c r="K972" i="27"/>
  <c r="L972" i="27" s="1"/>
  <c r="J972" i="27"/>
  <c r="K971" i="27"/>
  <c r="L971" i="27" s="1"/>
  <c r="J971" i="27"/>
  <c r="K970" i="27"/>
  <c r="L970" i="27" s="1"/>
  <c r="J970" i="27"/>
  <c r="K969" i="27"/>
  <c r="L969" i="27" s="1"/>
  <c r="J969" i="27"/>
  <c r="K968" i="27"/>
  <c r="L968" i="27" s="1"/>
  <c r="J968" i="27"/>
  <c r="K967" i="27"/>
  <c r="L967" i="27" s="1"/>
  <c r="J967" i="27"/>
  <c r="K966" i="27"/>
  <c r="L966" i="27" s="1"/>
  <c r="J966" i="27"/>
  <c r="K965" i="27"/>
  <c r="L965" i="27" s="1"/>
  <c r="J965" i="27"/>
  <c r="K964" i="27"/>
  <c r="L964" i="27" s="1"/>
  <c r="J964" i="27"/>
  <c r="K963" i="27"/>
  <c r="L963" i="27" s="1"/>
  <c r="J963" i="27"/>
  <c r="K962" i="27"/>
  <c r="L962" i="27" s="1"/>
  <c r="J962" i="27"/>
  <c r="K961" i="27"/>
  <c r="L961" i="27" s="1"/>
  <c r="J961" i="27"/>
  <c r="K960" i="27"/>
  <c r="L960" i="27" s="1"/>
  <c r="J960" i="27"/>
  <c r="K959" i="27"/>
  <c r="L959" i="27" s="1"/>
  <c r="J959" i="27"/>
  <c r="K958" i="27"/>
  <c r="L958" i="27" s="1"/>
  <c r="J958" i="27"/>
  <c r="K957" i="27"/>
  <c r="L957" i="27" s="1"/>
  <c r="J957" i="27"/>
  <c r="K956" i="27"/>
  <c r="L956" i="27" s="1"/>
  <c r="J956" i="27"/>
  <c r="K955" i="27"/>
  <c r="L955" i="27" s="1"/>
  <c r="J955" i="27"/>
  <c r="K954" i="27"/>
  <c r="L954" i="27" s="1"/>
  <c r="J954" i="27"/>
  <c r="K953" i="27"/>
  <c r="L953" i="27" s="1"/>
  <c r="J953" i="27"/>
  <c r="K952" i="27"/>
  <c r="L952" i="27" s="1"/>
  <c r="J952" i="27"/>
  <c r="K951" i="27"/>
  <c r="L951" i="27" s="1"/>
  <c r="J951" i="27"/>
  <c r="K950" i="27"/>
  <c r="L950" i="27" s="1"/>
  <c r="J950" i="27"/>
  <c r="K949" i="27"/>
  <c r="J949" i="27"/>
  <c r="K948" i="27"/>
  <c r="L948" i="27" s="1"/>
  <c r="J948" i="27"/>
  <c r="K947" i="27"/>
  <c r="L947" i="27" s="1"/>
  <c r="J947" i="27"/>
  <c r="K946" i="27"/>
  <c r="L946" i="27" s="1"/>
  <c r="J946" i="27"/>
  <c r="K945" i="27"/>
  <c r="J945" i="27"/>
  <c r="K944" i="27"/>
  <c r="L944" i="27" s="1"/>
  <c r="J944" i="27"/>
  <c r="K943" i="27"/>
  <c r="L943" i="27" s="1"/>
  <c r="J943" i="27"/>
  <c r="K942" i="27"/>
  <c r="L942" i="27" s="1"/>
  <c r="J942" i="27"/>
  <c r="K941" i="27"/>
  <c r="J941" i="27"/>
  <c r="K940" i="27"/>
  <c r="L940" i="27" s="1"/>
  <c r="J940" i="27"/>
  <c r="K939" i="27"/>
  <c r="L939" i="27" s="1"/>
  <c r="J939" i="27"/>
  <c r="K938" i="27"/>
  <c r="L938" i="27" s="1"/>
  <c r="J938" i="27"/>
  <c r="K937" i="27"/>
  <c r="L937" i="27" s="1"/>
  <c r="J937" i="27"/>
  <c r="K936" i="27"/>
  <c r="L936" i="27" s="1"/>
  <c r="J936" i="27"/>
  <c r="K935" i="27"/>
  <c r="L935" i="27" s="1"/>
  <c r="J935" i="27"/>
  <c r="K934" i="27"/>
  <c r="L934" i="27" s="1"/>
  <c r="J934" i="27"/>
  <c r="K933" i="27"/>
  <c r="L933" i="27" s="1"/>
  <c r="J933" i="27"/>
  <c r="K932" i="27"/>
  <c r="L932" i="27" s="1"/>
  <c r="J932" i="27"/>
  <c r="K931" i="27"/>
  <c r="L931" i="27" s="1"/>
  <c r="J931" i="27"/>
  <c r="K930" i="27"/>
  <c r="L930" i="27" s="1"/>
  <c r="J930" i="27"/>
  <c r="K929" i="27"/>
  <c r="L929" i="27" s="1"/>
  <c r="J929" i="27"/>
  <c r="K928" i="27"/>
  <c r="L928" i="27" s="1"/>
  <c r="J928" i="27"/>
  <c r="K927" i="27"/>
  <c r="L927" i="27" s="1"/>
  <c r="J927" i="27"/>
  <c r="K926" i="27"/>
  <c r="L926" i="27" s="1"/>
  <c r="J926" i="27"/>
  <c r="K925" i="27"/>
  <c r="L925" i="27" s="1"/>
  <c r="J925" i="27"/>
  <c r="K924" i="27"/>
  <c r="L924" i="27" s="1"/>
  <c r="J924" i="27"/>
  <c r="K923" i="27"/>
  <c r="L923" i="27" s="1"/>
  <c r="J923" i="27"/>
  <c r="K922" i="27"/>
  <c r="L922" i="27" s="1"/>
  <c r="J922" i="27"/>
  <c r="K921" i="27"/>
  <c r="L921" i="27" s="1"/>
  <c r="J921" i="27"/>
  <c r="K920" i="27"/>
  <c r="L920" i="27" s="1"/>
  <c r="J920" i="27"/>
  <c r="K919" i="27"/>
  <c r="L919" i="27" s="1"/>
  <c r="J919" i="27"/>
  <c r="K918" i="27"/>
  <c r="L918" i="27" s="1"/>
  <c r="J918" i="27"/>
  <c r="K917" i="27"/>
  <c r="L917" i="27" s="1"/>
  <c r="J917" i="27"/>
  <c r="K916" i="27"/>
  <c r="L916" i="27" s="1"/>
  <c r="J916" i="27"/>
  <c r="K915" i="27"/>
  <c r="J915" i="27"/>
  <c r="K914" i="27"/>
  <c r="L914" i="27" s="1"/>
  <c r="J914" i="27"/>
  <c r="K913" i="27"/>
  <c r="L913" i="27" s="1"/>
  <c r="J913" i="27"/>
  <c r="K912" i="27"/>
  <c r="L912" i="27" s="1"/>
  <c r="J912" i="27"/>
  <c r="K911" i="27"/>
  <c r="L911" i="27" s="1"/>
  <c r="J911" i="27"/>
  <c r="K910" i="27"/>
  <c r="L910" i="27" s="1"/>
  <c r="J910" i="27"/>
  <c r="K909" i="27"/>
  <c r="L909" i="27" s="1"/>
  <c r="J909" i="27"/>
  <c r="K908" i="27"/>
  <c r="J908" i="27"/>
  <c r="K907" i="27"/>
  <c r="L907" i="27" s="1"/>
  <c r="J907" i="27"/>
  <c r="K906" i="27"/>
  <c r="L906" i="27" s="1"/>
  <c r="J906" i="27"/>
  <c r="K905" i="27"/>
  <c r="L905" i="27" s="1"/>
  <c r="J905" i="27"/>
  <c r="K904" i="27"/>
  <c r="J904" i="27"/>
  <c r="K903" i="27"/>
  <c r="L903" i="27" s="1"/>
  <c r="J903" i="27"/>
  <c r="K902" i="27"/>
  <c r="L902" i="27" s="1"/>
  <c r="J902" i="27"/>
  <c r="K901" i="27"/>
  <c r="L901" i="27" s="1"/>
  <c r="J901" i="27"/>
  <c r="K900" i="27"/>
  <c r="L900" i="27" s="1"/>
  <c r="J900" i="27"/>
  <c r="K899" i="27"/>
  <c r="L899" i="27" s="1"/>
  <c r="J899" i="27"/>
  <c r="K898" i="27"/>
  <c r="L898" i="27" s="1"/>
  <c r="J898" i="27"/>
  <c r="K897" i="27"/>
  <c r="L897" i="27" s="1"/>
  <c r="J897" i="27"/>
  <c r="K896" i="27"/>
  <c r="L896" i="27" s="1"/>
  <c r="J896" i="27"/>
  <c r="K895" i="27"/>
  <c r="L895" i="27" s="1"/>
  <c r="J895" i="27"/>
  <c r="K894" i="27"/>
  <c r="L894" i="27" s="1"/>
  <c r="J894" i="27"/>
  <c r="K893" i="27"/>
  <c r="L893" i="27" s="1"/>
  <c r="J893" i="27"/>
  <c r="K892" i="27"/>
  <c r="L892" i="27" s="1"/>
  <c r="J892" i="27"/>
  <c r="K891" i="27"/>
  <c r="L891" i="27" s="1"/>
  <c r="J891" i="27"/>
  <c r="K890" i="27"/>
  <c r="L890" i="27" s="1"/>
  <c r="J890" i="27"/>
  <c r="K889" i="27"/>
  <c r="J889" i="27"/>
  <c r="K888" i="27"/>
  <c r="L888" i="27" s="1"/>
  <c r="J888" i="27"/>
  <c r="K887" i="27"/>
  <c r="L887" i="27" s="1"/>
  <c r="J887" i="27"/>
  <c r="K886" i="27"/>
  <c r="L886" i="27" s="1"/>
  <c r="J886" i="27"/>
  <c r="K885" i="27"/>
  <c r="L885" i="27" s="1"/>
  <c r="J885" i="27"/>
  <c r="K884" i="27"/>
  <c r="L884" i="27" s="1"/>
  <c r="J884" i="27"/>
  <c r="K883" i="27"/>
  <c r="L883" i="27" s="1"/>
  <c r="J883" i="27"/>
  <c r="K882" i="27"/>
  <c r="L882" i="27" s="1"/>
  <c r="J882" i="27"/>
  <c r="K881" i="27"/>
  <c r="L881" i="27" s="1"/>
  <c r="J881" i="27"/>
  <c r="K880" i="27"/>
  <c r="L880" i="27" s="1"/>
  <c r="J880" i="27"/>
  <c r="K879" i="27"/>
  <c r="L879" i="27" s="1"/>
  <c r="J879" i="27"/>
  <c r="K878" i="27"/>
  <c r="L878" i="27" s="1"/>
  <c r="J878" i="27"/>
  <c r="K877" i="27"/>
  <c r="L877" i="27" s="1"/>
  <c r="J877" i="27"/>
  <c r="K876" i="27"/>
  <c r="L876" i="27" s="1"/>
  <c r="J876" i="27"/>
  <c r="K875" i="27"/>
  <c r="L875" i="27" s="1"/>
  <c r="J875" i="27"/>
  <c r="K874" i="27"/>
  <c r="L874" i="27" s="1"/>
  <c r="J874" i="27"/>
  <c r="K873" i="27"/>
  <c r="L873" i="27" s="1"/>
  <c r="J873" i="27"/>
  <c r="K872" i="27"/>
  <c r="L872" i="27" s="1"/>
  <c r="J872" i="27"/>
  <c r="K871" i="27"/>
  <c r="L871" i="27" s="1"/>
  <c r="J871" i="27"/>
  <c r="K870" i="27"/>
  <c r="L870" i="27" s="1"/>
  <c r="J870" i="27"/>
  <c r="K869" i="27"/>
  <c r="L869" i="27" s="1"/>
  <c r="J869" i="27"/>
  <c r="K868" i="27"/>
  <c r="L868" i="27" s="1"/>
  <c r="J868" i="27"/>
  <c r="K867" i="27"/>
  <c r="J867" i="27"/>
  <c r="K866" i="27"/>
  <c r="L866" i="27" s="1"/>
  <c r="J866" i="27"/>
  <c r="K865" i="27"/>
  <c r="L865" i="27" s="1"/>
  <c r="J865" i="27"/>
  <c r="K864" i="27"/>
  <c r="L864" i="27" s="1"/>
  <c r="J864" i="27"/>
  <c r="K863" i="27"/>
  <c r="L863" i="27" s="1"/>
  <c r="J863" i="27"/>
  <c r="K862" i="27"/>
  <c r="L862" i="27" s="1"/>
  <c r="J862" i="27"/>
  <c r="K861" i="27"/>
  <c r="L861" i="27" s="1"/>
  <c r="J861" i="27"/>
  <c r="K860" i="27"/>
  <c r="L860" i="27" s="1"/>
  <c r="J860" i="27"/>
  <c r="K859" i="27"/>
  <c r="L859" i="27" s="1"/>
  <c r="J859" i="27"/>
  <c r="K858" i="27"/>
  <c r="L858" i="27" s="1"/>
  <c r="J858" i="27"/>
  <c r="K857" i="27"/>
  <c r="L857" i="27" s="1"/>
  <c r="J857" i="27"/>
  <c r="K856" i="27"/>
  <c r="L856" i="27" s="1"/>
  <c r="J856" i="27"/>
  <c r="K855" i="27"/>
  <c r="J855" i="27"/>
  <c r="K854" i="27"/>
  <c r="L854" i="27" s="1"/>
  <c r="J854" i="27"/>
  <c r="K853" i="27"/>
  <c r="L853" i="27" s="1"/>
  <c r="J853" i="27"/>
  <c r="K852" i="27"/>
  <c r="L852" i="27" s="1"/>
  <c r="J852" i="27"/>
  <c r="K851" i="27"/>
  <c r="L851" i="27" s="1"/>
  <c r="J851" i="27"/>
  <c r="K850" i="27"/>
  <c r="L850" i="27" s="1"/>
  <c r="J850" i="27"/>
  <c r="K849" i="27"/>
  <c r="L849" i="27" s="1"/>
  <c r="J849" i="27"/>
  <c r="K848" i="27"/>
  <c r="L848" i="27" s="1"/>
  <c r="J848" i="27"/>
  <c r="K847" i="27"/>
  <c r="J847" i="27"/>
  <c r="K846" i="27"/>
  <c r="L846" i="27" s="1"/>
  <c r="J846" i="27"/>
  <c r="K845" i="27"/>
  <c r="L845" i="27" s="1"/>
  <c r="J845" i="27"/>
  <c r="K844" i="27"/>
  <c r="J844" i="27"/>
  <c r="K843" i="27"/>
  <c r="L843" i="27" s="1"/>
  <c r="J843" i="27"/>
  <c r="K842" i="27"/>
  <c r="L842" i="27" s="1"/>
  <c r="J842" i="27"/>
  <c r="K841" i="27"/>
  <c r="L841" i="27" s="1"/>
  <c r="J841" i="27"/>
  <c r="K840" i="27"/>
  <c r="L840" i="27" s="1"/>
  <c r="J840" i="27"/>
  <c r="K839" i="27"/>
  <c r="L839" i="27" s="1"/>
  <c r="J839" i="27"/>
  <c r="K838" i="27"/>
  <c r="L838" i="27" s="1"/>
  <c r="J838" i="27"/>
  <c r="K837" i="27"/>
  <c r="L837" i="27" s="1"/>
  <c r="J837" i="27"/>
  <c r="K836" i="27"/>
  <c r="L836" i="27" s="1"/>
  <c r="J836" i="27"/>
  <c r="K835" i="27"/>
  <c r="L835" i="27" s="1"/>
  <c r="J835" i="27"/>
  <c r="K834" i="27"/>
  <c r="L834" i="27" s="1"/>
  <c r="J834" i="27"/>
  <c r="K833" i="27"/>
  <c r="L833" i="27" s="1"/>
  <c r="J833" i="27"/>
  <c r="K832" i="27"/>
  <c r="L832" i="27" s="1"/>
  <c r="J832" i="27"/>
  <c r="K831" i="27"/>
  <c r="L831" i="27" s="1"/>
  <c r="J831" i="27"/>
  <c r="K830" i="27"/>
  <c r="L830" i="27" s="1"/>
  <c r="J830" i="27"/>
  <c r="K829" i="27"/>
  <c r="L829" i="27" s="1"/>
  <c r="J829" i="27"/>
  <c r="K828" i="27"/>
  <c r="L828" i="27" s="1"/>
  <c r="J828" i="27"/>
  <c r="K827" i="27"/>
  <c r="L827" i="27" s="1"/>
  <c r="J827" i="27"/>
  <c r="K826" i="27"/>
  <c r="L826" i="27" s="1"/>
  <c r="J826" i="27"/>
  <c r="K825" i="27"/>
  <c r="L825" i="27" s="1"/>
  <c r="J825" i="27"/>
  <c r="K824" i="27"/>
  <c r="L824" i="27" s="1"/>
  <c r="J824" i="27"/>
  <c r="K823" i="27"/>
  <c r="L823" i="27" s="1"/>
  <c r="J823" i="27"/>
  <c r="K822" i="27"/>
  <c r="L822" i="27" s="1"/>
  <c r="J822" i="27"/>
  <c r="K821" i="27"/>
  <c r="L821" i="27" s="1"/>
  <c r="J821" i="27"/>
  <c r="K820" i="27"/>
  <c r="L820" i="27" s="1"/>
  <c r="J820" i="27"/>
  <c r="K819" i="27"/>
  <c r="L819" i="27" s="1"/>
  <c r="J819" i="27"/>
  <c r="K818" i="27"/>
  <c r="L818" i="27" s="1"/>
  <c r="J818" i="27"/>
  <c r="K817" i="27"/>
  <c r="L817" i="27" s="1"/>
  <c r="J817" i="27"/>
  <c r="K816" i="27"/>
  <c r="L816" i="27" s="1"/>
  <c r="J816" i="27"/>
  <c r="K815" i="27"/>
  <c r="L815" i="27" s="1"/>
  <c r="J815" i="27"/>
  <c r="K814" i="27"/>
  <c r="L814" i="27" s="1"/>
  <c r="J814" i="27"/>
  <c r="K813" i="27"/>
  <c r="L813" i="27" s="1"/>
  <c r="J813" i="27"/>
  <c r="K812" i="27"/>
  <c r="L812" i="27" s="1"/>
  <c r="J812" i="27"/>
  <c r="K811" i="27"/>
  <c r="L811" i="27" s="1"/>
  <c r="J811" i="27"/>
  <c r="K810" i="27"/>
  <c r="J810" i="27"/>
  <c r="K809" i="27"/>
  <c r="L809" i="27" s="1"/>
  <c r="J809" i="27"/>
  <c r="K808" i="27"/>
  <c r="L808" i="27" s="1"/>
  <c r="J808" i="27"/>
  <c r="K807" i="27"/>
  <c r="L807" i="27" s="1"/>
  <c r="J807" i="27"/>
  <c r="K806" i="27"/>
  <c r="L806" i="27" s="1"/>
  <c r="J806" i="27"/>
  <c r="K805" i="27"/>
  <c r="L805" i="27" s="1"/>
  <c r="J805" i="27"/>
  <c r="K804" i="27"/>
  <c r="L804" i="27" s="1"/>
  <c r="J804" i="27"/>
  <c r="K803" i="27"/>
  <c r="L803" i="27" s="1"/>
  <c r="J803" i="27"/>
  <c r="K802" i="27"/>
  <c r="L802" i="27" s="1"/>
  <c r="J802" i="27"/>
  <c r="K801" i="27"/>
  <c r="L801" i="27" s="1"/>
  <c r="J801" i="27"/>
  <c r="K800" i="27"/>
  <c r="L800" i="27" s="1"/>
  <c r="J800" i="27"/>
  <c r="K799" i="27"/>
  <c r="L799" i="27" s="1"/>
  <c r="J799" i="27"/>
  <c r="K798" i="27"/>
  <c r="L798" i="27" s="1"/>
  <c r="J798" i="27"/>
  <c r="K797" i="27"/>
  <c r="L797" i="27" s="1"/>
  <c r="J797" i="27"/>
  <c r="K796" i="27"/>
  <c r="L796" i="27" s="1"/>
  <c r="J796" i="27"/>
  <c r="K795" i="27"/>
  <c r="L795" i="27" s="1"/>
  <c r="J795" i="27"/>
  <c r="K794" i="27"/>
  <c r="L794" i="27" s="1"/>
  <c r="J794" i="27"/>
  <c r="K793" i="27"/>
  <c r="L793" i="27" s="1"/>
  <c r="J793" i="27"/>
  <c r="K792" i="27"/>
  <c r="L792" i="27" s="1"/>
  <c r="J792" i="27"/>
  <c r="K791" i="27"/>
  <c r="L791" i="27" s="1"/>
  <c r="J791" i="27"/>
  <c r="K790" i="27"/>
  <c r="L790" i="27" s="1"/>
  <c r="J790" i="27"/>
  <c r="K789" i="27"/>
  <c r="L789" i="27" s="1"/>
  <c r="J789" i="27"/>
  <c r="K788" i="27"/>
  <c r="L788" i="27" s="1"/>
  <c r="J788" i="27"/>
  <c r="K787" i="27"/>
  <c r="L787" i="27" s="1"/>
  <c r="J787" i="27"/>
  <c r="K786" i="27"/>
  <c r="L786" i="27" s="1"/>
  <c r="J786" i="27"/>
  <c r="K785" i="27"/>
  <c r="L785" i="27" s="1"/>
  <c r="J785" i="27"/>
  <c r="K784" i="27"/>
  <c r="L784" i="27" s="1"/>
  <c r="J784" i="27"/>
  <c r="K783" i="27"/>
  <c r="L783" i="27" s="1"/>
  <c r="J783" i="27"/>
  <c r="K782" i="27"/>
  <c r="L782" i="27" s="1"/>
  <c r="J782" i="27"/>
  <c r="K781" i="27"/>
  <c r="L781" i="27" s="1"/>
  <c r="J781" i="27"/>
  <c r="K780" i="27"/>
  <c r="L780" i="27" s="1"/>
  <c r="J780" i="27"/>
  <c r="K779" i="27"/>
  <c r="L779" i="27" s="1"/>
  <c r="J779" i="27"/>
  <c r="K778" i="27"/>
  <c r="L778" i="27" s="1"/>
  <c r="J778" i="27"/>
  <c r="K777" i="27"/>
  <c r="L777" i="27" s="1"/>
  <c r="J777" i="27"/>
  <c r="K776" i="27"/>
  <c r="L776" i="27" s="1"/>
  <c r="J776" i="27"/>
  <c r="K775" i="27"/>
  <c r="L775" i="27" s="1"/>
  <c r="J775" i="27"/>
  <c r="K774" i="27"/>
  <c r="L774" i="27" s="1"/>
  <c r="J774" i="27"/>
  <c r="K773" i="27"/>
  <c r="L773" i="27" s="1"/>
  <c r="J773" i="27"/>
  <c r="K772" i="27"/>
  <c r="J772" i="27"/>
  <c r="K771" i="27"/>
  <c r="L771" i="27" s="1"/>
  <c r="J771" i="27"/>
  <c r="K770" i="27"/>
  <c r="L770" i="27" s="1"/>
  <c r="J770" i="27"/>
  <c r="K769" i="27"/>
  <c r="L769" i="27" s="1"/>
  <c r="J769" i="27"/>
  <c r="K768" i="27"/>
  <c r="L768" i="27" s="1"/>
  <c r="J768" i="27"/>
  <c r="K767" i="27"/>
  <c r="L767" i="27" s="1"/>
  <c r="J767" i="27"/>
  <c r="K766" i="27"/>
  <c r="L766" i="27" s="1"/>
  <c r="J766" i="27"/>
  <c r="K765" i="27"/>
  <c r="L765" i="27" s="1"/>
  <c r="J765" i="27"/>
  <c r="K764" i="27"/>
  <c r="L764" i="27" s="1"/>
  <c r="J764" i="27"/>
  <c r="K763" i="27"/>
  <c r="L763" i="27" s="1"/>
  <c r="J763" i="27"/>
  <c r="K762" i="27"/>
  <c r="L762" i="27" s="1"/>
  <c r="J762" i="27"/>
  <c r="K761" i="27"/>
  <c r="L761" i="27" s="1"/>
  <c r="J761" i="27"/>
  <c r="K760" i="27"/>
  <c r="L760" i="27" s="1"/>
  <c r="J760" i="27"/>
  <c r="K759" i="27"/>
  <c r="L759" i="27" s="1"/>
  <c r="J759" i="27"/>
  <c r="K758" i="27"/>
  <c r="L758" i="27" s="1"/>
  <c r="J758" i="27"/>
  <c r="K757" i="27"/>
  <c r="L757" i="27" s="1"/>
  <c r="J757" i="27"/>
  <c r="K756" i="27"/>
  <c r="J756" i="27"/>
  <c r="K755" i="27"/>
  <c r="L755" i="27" s="1"/>
  <c r="J755" i="27"/>
  <c r="K754" i="27"/>
  <c r="L754" i="27" s="1"/>
  <c r="J754" i="27"/>
  <c r="K753" i="27"/>
  <c r="L753" i="27" s="1"/>
  <c r="J753" i="27"/>
  <c r="K752" i="27"/>
  <c r="L752" i="27" s="1"/>
  <c r="J752" i="27"/>
  <c r="K751" i="27"/>
  <c r="L751" i="27" s="1"/>
  <c r="J751" i="27"/>
  <c r="K750" i="27"/>
  <c r="L750" i="27" s="1"/>
  <c r="J750" i="27"/>
  <c r="K749" i="27"/>
  <c r="L749" i="27" s="1"/>
  <c r="J749" i="27"/>
  <c r="K748" i="27"/>
  <c r="L748" i="27" s="1"/>
  <c r="J748" i="27"/>
  <c r="K747" i="27"/>
  <c r="L747" i="27" s="1"/>
  <c r="J747" i="27"/>
  <c r="K746" i="27"/>
  <c r="L746" i="27" s="1"/>
  <c r="J746" i="27"/>
  <c r="K745" i="27"/>
  <c r="L745" i="27" s="1"/>
  <c r="J745" i="27"/>
  <c r="K744" i="27"/>
  <c r="L744" i="27" s="1"/>
  <c r="J744" i="27"/>
  <c r="K743" i="27"/>
  <c r="L743" i="27" s="1"/>
  <c r="J743" i="27"/>
  <c r="K742" i="27"/>
  <c r="L742" i="27" s="1"/>
  <c r="J742" i="27"/>
  <c r="K741" i="27"/>
  <c r="L741" i="27" s="1"/>
  <c r="J741" i="27"/>
  <c r="K740" i="27"/>
  <c r="L740" i="27" s="1"/>
  <c r="J740" i="27"/>
  <c r="K739" i="27"/>
  <c r="L739" i="27" s="1"/>
  <c r="J739" i="27"/>
  <c r="K738" i="27"/>
  <c r="L738" i="27" s="1"/>
  <c r="J738" i="27"/>
  <c r="K737" i="27"/>
  <c r="L737" i="27" s="1"/>
  <c r="J737" i="27"/>
  <c r="K736" i="27"/>
  <c r="L736" i="27" s="1"/>
  <c r="J736" i="27"/>
  <c r="K735" i="27"/>
  <c r="L735" i="27" s="1"/>
  <c r="J735" i="27"/>
  <c r="K734" i="27"/>
  <c r="L734" i="27" s="1"/>
  <c r="J734" i="27"/>
  <c r="K733" i="27"/>
  <c r="L733" i="27" s="1"/>
  <c r="J733" i="27"/>
  <c r="K732" i="27"/>
  <c r="L732" i="27" s="1"/>
  <c r="J732" i="27"/>
  <c r="K731" i="27"/>
  <c r="L731" i="27" s="1"/>
  <c r="J731" i="27"/>
  <c r="K730" i="27"/>
  <c r="L730" i="27" s="1"/>
  <c r="J730" i="27"/>
  <c r="K729" i="27"/>
  <c r="L729" i="27" s="1"/>
  <c r="J729" i="27"/>
  <c r="K728" i="27"/>
  <c r="L728" i="27" s="1"/>
  <c r="J728" i="27"/>
  <c r="K727" i="27"/>
  <c r="J727" i="27"/>
  <c r="K726" i="27"/>
  <c r="L726" i="27" s="1"/>
  <c r="J726" i="27"/>
  <c r="K725" i="27"/>
  <c r="L725" i="27" s="1"/>
  <c r="J725" i="27"/>
  <c r="K724" i="27"/>
  <c r="L724" i="27" s="1"/>
  <c r="J724" i="27"/>
  <c r="K723" i="27"/>
  <c r="L723" i="27" s="1"/>
  <c r="J723" i="27"/>
  <c r="K722" i="27"/>
  <c r="L722" i="27" s="1"/>
  <c r="J722" i="27"/>
  <c r="K721" i="27"/>
  <c r="L721" i="27" s="1"/>
  <c r="J721" i="27"/>
  <c r="K720" i="27"/>
  <c r="L720" i="27" s="1"/>
  <c r="J720" i="27"/>
  <c r="K719" i="27"/>
  <c r="L719" i="27" s="1"/>
  <c r="J719" i="27"/>
  <c r="K718" i="27"/>
  <c r="L718" i="27" s="1"/>
  <c r="J718" i="27"/>
  <c r="K717" i="27"/>
  <c r="L717" i="27" s="1"/>
  <c r="J717" i="27"/>
  <c r="K716" i="27"/>
  <c r="L716" i="27" s="1"/>
  <c r="J716" i="27"/>
  <c r="K715" i="27"/>
  <c r="L715" i="27" s="1"/>
  <c r="J715" i="27"/>
  <c r="K714" i="27"/>
  <c r="L714" i="27" s="1"/>
  <c r="J714" i="27"/>
  <c r="K713" i="27"/>
  <c r="L713" i="27" s="1"/>
  <c r="J713" i="27"/>
  <c r="K712" i="27"/>
  <c r="L712" i="27" s="1"/>
  <c r="J712" i="27"/>
  <c r="K711" i="27"/>
  <c r="J711" i="27"/>
  <c r="K710" i="27"/>
  <c r="L710" i="27" s="1"/>
  <c r="J710" i="27"/>
  <c r="K709" i="27"/>
  <c r="L709" i="27" s="1"/>
  <c r="J709" i="27"/>
  <c r="K708" i="27"/>
  <c r="L708" i="27" s="1"/>
  <c r="J708" i="27"/>
  <c r="K707" i="27"/>
  <c r="J707" i="27"/>
  <c r="K706" i="27"/>
  <c r="L706" i="27" s="1"/>
  <c r="J706" i="27"/>
  <c r="K705" i="27"/>
  <c r="L705" i="27" s="1"/>
  <c r="J705" i="27"/>
  <c r="K704" i="27"/>
  <c r="L704" i="27" s="1"/>
  <c r="J704" i="27"/>
  <c r="K703" i="27"/>
  <c r="J703" i="27"/>
  <c r="K702" i="27"/>
  <c r="L702" i="27" s="1"/>
  <c r="J702" i="27"/>
  <c r="K701" i="27"/>
  <c r="L701" i="27" s="1"/>
  <c r="J701" i="27"/>
  <c r="K700" i="27"/>
  <c r="L700" i="27" s="1"/>
  <c r="J700" i="27"/>
  <c r="K699" i="27"/>
  <c r="L699" i="27" s="1"/>
  <c r="J699" i="27"/>
  <c r="K698" i="27"/>
  <c r="L698" i="27" s="1"/>
  <c r="J698" i="27"/>
  <c r="K697" i="27"/>
  <c r="L697" i="27" s="1"/>
  <c r="J697" i="27"/>
  <c r="K696" i="27"/>
  <c r="L696" i="27" s="1"/>
  <c r="J696" i="27"/>
  <c r="K695" i="27"/>
  <c r="L695" i="27" s="1"/>
  <c r="J695" i="27"/>
  <c r="K694" i="27"/>
  <c r="L694" i="27" s="1"/>
  <c r="J694" i="27"/>
  <c r="K693" i="27"/>
  <c r="L693" i="27" s="1"/>
  <c r="J693" i="27"/>
  <c r="K692" i="27"/>
  <c r="L692" i="27" s="1"/>
  <c r="J692" i="27"/>
  <c r="K691" i="27"/>
  <c r="L691" i="27" s="1"/>
  <c r="J691" i="27"/>
  <c r="K690" i="27"/>
  <c r="L690" i="27" s="1"/>
  <c r="J690" i="27"/>
  <c r="K689" i="27"/>
  <c r="L689" i="27" s="1"/>
  <c r="J689" i="27"/>
  <c r="K688" i="27"/>
  <c r="J688" i="27"/>
  <c r="K687" i="27"/>
  <c r="L687" i="27" s="1"/>
  <c r="J687" i="27"/>
  <c r="K686" i="27"/>
  <c r="L686" i="27" s="1"/>
  <c r="J686" i="27"/>
  <c r="K685" i="27"/>
  <c r="L685" i="27" s="1"/>
  <c r="J685" i="27"/>
  <c r="K684" i="27"/>
  <c r="L684" i="27" s="1"/>
  <c r="J684" i="27"/>
  <c r="K683" i="27"/>
  <c r="L683" i="27" s="1"/>
  <c r="J683" i="27"/>
  <c r="K682" i="27"/>
  <c r="L682" i="27" s="1"/>
  <c r="J682" i="27"/>
  <c r="K681" i="27"/>
  <c r="L681" i="27" s="1"/>
  <c r="J681" i="27"/>
  <c r="K680" i="27"/>
  <c r="L680" i="27" s="1"/>
  <c r="J680" i="27"/>
  <c r="K679" i="27"/>
  <c r="L679" i="27" s="1"/>
  <c r="J679" i="27"/>
  <c r="K678" i="27"/>
  <c r="L678" i="27" s="1"/>
  <c r="J678" i="27"/>
  <c r="K677" i="27"/>
  <c r="L677" i="27" s="1"/>
  <c r="J677" i="27"/>
  <c r="K676" i="27"/>
  <c r="L676" i="27" s="1"/>
  <c r="J676" i="27"/>
  <c r="K675" i="27"/>
  <c r="L675" i="27" s="1"/>
  <c r="J675" i="27"/>
  <c r="K674" i="27"/>
  <c r="L674" i="27" s="1"/>
  <c r="J674" i="27"/>
  <c r="K673" i="27"/>
  <c r="L673" i="27" s="1"/>
  <c r="J673" i="27"/>
  <c r="K672" i="27"/>
  <c r="L672" i="27" s="1"/>
  <c r="J672" i="27"/>
  <c r="K671" i="27"/>
  <c r="L671" i="27" s="1"/>
  <c r="J671" i="27"/>
  <c r="K670" i="27"/>
  <c r="L670" i="27" s="1"/>
  <c r="J670" i="27"/>
  <c r="K669" i="27"/>
  <c r="L669" i="27" s="1"/>
  <c r="J669" i="27"/>
  <c r="K668" i="27"/>
  <c r="L668" i="27" s="1"/>
  <c r="J668" i="27"/>
  <c r="K667" i="27"/>
  <c r="L667" i="27" s="1"/>
  <c r="J667" i="27"/>
  <c r="K666" i="27"/>
  <c r="L666" i="27" s="1"/>
  <c r="J666" i="27"/>
  <c r="K665" i="27"/>
  <c r="L665" i="27" s="1"/>
  <c r="J665" i="27"/>
  <c r="K664" i="27"/>
  <c r="L664" i="27" s="1"/>
  <c r="J664" i="27"/>
  <c r="K663" i="27"/>
  <c r="L663" i="27" s="1"/>
  <c r="J663" i="27"/>
  <c r="K662" i="27"/>
  <c r="L662" i="27" s="1"/>
  <c r="J662" i="27"/>
  <c r="K661" i="27"/>
  <c r="L661" i="27" s="1"/>
  <c r="J661" i="27"/>
  <c r="K660" i="27"/>
  <c r="L660" i="27" s="1"/>
  <c r="J660" i="27"/>
  <c r="K659" i="27"/>
  <c r="L659" i="27" s="1"/>
  <c r="J659" i="27"/>
  <c r="K658" i="27"/>
  <c r="L658" i="27" s="1"/>
  <c r="J658" i="27"/>
  <c r="K657" i="27"/>
  <c r="L657" i="27" s="1"/>
  <c r="J657" i="27"/>
  <c r="K656" i="27"/>
  <c r="L656" i="27" s="1"/>
  <c r="J656" i="27"/>
  <c r="K655" i="27"/>
  <c r="L655" i="27" s="1"/>
  <c r="J655" i="27"/>
  <c r="K654" i="27"/>
  <c r="L654" i="27" s="1"/>
  <c r="J654" i="27"/>
  <c r="K653" i="27"/>
  <c r="L653" i="27" s="1"/>
  <c r="J653" i="27"/>
  <c r="K652" i="27"/>
  <c r="L652" i="27" s="1"/>
  <c r="J652" i="27"/>
  <c r="K651" i="27"/>
  <c r="L651" i="27" s="1"/>
  <c r="J651" i="27"/>
  <c r="K650" i="27"/>
  <c r="L650" i="27" s="1"/>
  <c r="J650" i="27"/>
  <c r="K649" i="27"/>
  <c r="L649" i="27" s="1"/>
  <c r="J649" i="27"/>
  <c r="K648" i="27"/>
  <c r="L648" i="27" s="1"/>
  <c r="J648" i="27"/>
  <c r="K647" i="27"/>
  <c r="L647" i="27" s="1"/>
  <c r="J647" i="27"/>
  <c r="K646" i="27"/>
  <c r="L646" i="27" s="1"/>
  <c r="J646" i="27"/>
  <c r="K645" i="27"/>
  <c r="L645" i="27" s="1"/>
  <c r="J645" i="27"/>
  <c r="K644" i="27"/>
  <c r="L644" i="27" s="1"/>
  <c r="J644" i="27"/>
  <c r="K643" i="27"/>
  <c r="L643" i="27" s="1"/>
  <c r="J643" i="27"/>
  <c r="K642" i="27"/>
  <c r="L642" i="27" s="1"/>
  <c r="J642" i="27"/>
  <c r="K641" i="27"/>
  <c r="L641" i="27" s="1"/>
  <c r="J641" i="27"/>
  <c r="K640" i="27"/>
  <c r="L640" i="27" s="1"/>
  <c r="J640" i="27"/>
  <c r="K639" i="27"/>
  <c r="L639" i="27" s="1"/>
  <c r="J639" i="27"/>
  <c r="K638" i="27"/>
  <c r="L638" i="27" s="1"/>
  <c r="J638" i="27"/>
  <c r="K637" i="27"/>
  <c r="L637" i="27" s="1"/>
  <c r="J637" i="27"/>
  <c r="K636" i="27"/>
  <c r="L636" i="27" s="1"/>
  <c r="J636" i="27"/>
  <c r="K635" i="27"/>
  <c r="L635" i="27" s="1"/>
  <c r="J635" i="27"/>
  <c r="K634" i="27"/>
  <c r="L634" i="27" s="1"/>
  <c r="J634" i="27"/>
  <c r="K633" i="27"/>
  <c r="L633" i="27" s="1"/>
  <c r="J633" i="27"/>
  <c r="K632" i="27"/>
  <c r="L632" i="27" s="1"/>
  <c r="J632" i="27"/>
  <c r="K631" i="27"/>
  <c r="L631" i="27" s="1"/>
  <c r="J631" i="27"/>
  <c r="K630" i="27"/>
  <c r="L630" i="27" s="1"/>
  <c r="J630" i="27"/>
  <c r="K629" i="27"/>
  <c r="L629" i="27" s="1"/>
  <c r="J629" i="27"/>
  <c r="K628" i="27"/>
  <c r="L628" i="27" s="1"/>
  <c r="J628" i="27"/>
  <c r="K627" i="27"/>
  <c r="L627" i="27" s="1"/>
  <c r="J627" i="27"/>
  <c r="K626" i="27"/>
  <c r="L626" i="27" s="1"/>
  <c r="J626" i="27"/>
  <c r="K625" i="27"/>
  <c r="L625" i="27" s="1"/>
  <c r="J625" i="27"/>
  <c r="K624" i="27"/>
  <c r="L624" i="27" s="1"/>
  <c r="J624" i="27"/>
  <c r="K623" i="27"/>
  <c r="L623" i="27" s="1"/>
  <c r="J623" i="27"/>
  <c r="K622" i="27"/>
  <c r="L622" i="27" s="1"/>
  <c r="J622" i="27"/>
  <c r="K621" i="27"/>
  <c r="L621" i="27" s="1"/>
  <c r="J621" i="27"/>
  <c r="K620" i="27"/>
  <c r="L620" i="27" s="1"/>
  <c r="J620" i="27"/>
  <c r="K619" i="27"/>
  <c r="L619" i="27" s="1"/>
  <c r="J619" i="27"/>
  <c r="K618" i="27"/>
  <c r="L618" i="27" s="1"/>
  <c r="J618" i="27"/>
  <c r="K617" i="27"/>
  <c r="L617" i="27" s="1"/>
  <c r="J617" i="27"/>
  <c r="K616" i="27"/>
  <c r="L616" i="27" s="1"/>
  <c r="J616" i="27"/>
  <c r="K615" i="27"/>
  <c r="L615" i="27" s="1"/>
  <c r="J615" i="27"/>
  <c r="K614" i="27"/>
  <c r="L614" i="27" s="1"/>
  <c r="J614" i="27"/>
  <c r="K613" i="27"/>
  <c r="L613" i="27" s="1"/>
  <c r="J613" i="27"/>
  <c r="K612" i="27"/>
  <c r="L612" i="27" s="1"/>
  <c r="J612" i="27"/>
  <c r="K611" i="27"/>
  <c r="L611" i="27" s="1"/>
  <c r="J611" i="27"/>
  <c r="K610" i="27"/>
  <c r="L610" i="27" s="1"/>
  <c r="J610" i="27"/>
  <c r="K609" i="27"/>
  <c r="L609" i="27" s="1"/>
  <c r="J609" i="27"/>
  <c r="K608" i="27"/>
  <c r="L608" i="27" s="1"/>
  <c r="J608" i="27"/>
  <c r="K607" i="27"/>
  <c r="L607" i="27" s="1"/>
  <c r="J607" i="27"/>
  <c r="K606" i="27"/>
  <c r="L606" i="27" s="1"/>
  <c r="J606" i="27"/>
  <c r="K605" i="27"/>
  <c r="L605" i="27" s="1"/>
  <c r="J605" i="27"/>
  <c r="K604" i="27"/>
  <c r="L604" i="27" s="1"/>
  <c r="J604" i="27"/>
  <c r="K603" i="27"/>
  <c r="L603" i="27" s="1"/>
  <c r="J603" i="27"/>
  <c r="K602" i="27"/>
  <c r="L602" i="27" s="1"/>
  <c r="J602" i="27"/>
  <c r="K601" i="27"/>
  <c r="L601" i="27" s="1"/>
  <c r="J601" i="27"/>
  <c r="K600" i="27"/>
  <c r="L600" i="27" s="1"/>
  <c r="J600" i="27"/>
  <c r="K599" i="27"/>
  <c r="L599" i="27" s="1"/>
  <c r="J599" i="27"/>
  <c r="K598" i="27"/>
  <c r="L598" i="27" s="1"/>
  <c r="J598" i="27"/>
  <c r="K597" i="27"/>
  <c r="L597" i="27" s="1"/>
  <c r="J597" i="27"/>
  <c r="K596" i="27"/>
  <c r="L596" i="27" s="1"/>
  <c r="J596" i="27"/>
  <c r="K595" i="27"/>
  <c r="L595" i="27" s="1"/>
  <c r="J595" i="27"/>
  <c r="K594" i="27"/>
  <c r="L594" i="27" s="1"/>
  <c r="J594" i="27"/>
  <c r="K593" i="27"/>
  <c r="L593" i="27" s="1"/>
  <c r="J593" i="27"/>
  <c r="K592" i="27"/>
  <c r="L592" i="27" s="1"/>
  <c r="J592" i="27"/>
  <c r="K591" i="27"/>
  <c r="L591" i="27" s="1"/>
  <c r="J591" i="27"/>
  <c r="K590" i="27"/>
  <c r="L590" i="27" s="1"/>
  <c r="J590" i="27"/>
  <c r="K589" i="27"/>
  <c r="L589" i="27" s="1"/>
  <c r="J589" i="27"/>
  <c r="K588" i="27"/>
  <c r="L588" i="27" s="1"/>
  <c r="J588" i="27"/>
  <c r="K587" i="27"/>
  <c r="L587" i="27" s="1"/>
  <c r="J587" i="27"/>
  <c r="K586" i="27"/>
  <c r="L586" i="27" s="1"/>
  <c r="J586" i="27"/>
  <c r="K585" i="27"/>
  <c r="L585" i="27" s="1"/>
  <c r="J585" i="27"/>
  <c r="K584" i="27"/>
  <c r="L584" i="27" s="1"/>
  <c r="J584" i="27"/>
  <c r="K583" i="27"/>
  <c r="L583" i="27" s="1"/>
  <c r="J583" i="27"/>
  <c r="K582" i="27"/>
  <c r="L582" i="27" s="1"/>
  <c r="J582" i="27"/>
  <c r="K581" i="27"/>
  <c r="L581" i="27" s="1"/>
  <c r="J581" i="27"/>
  <c r="K580" i="27"/>
  <c r="L580" i="27" s="1"/>
  <c r="J580" i="27"/>
  <c r="K579" i="27"/>
  <c r="L579" i="27" s="1"/>
  <c r="J579" i="27"/>
  <c r="K578" i="27"/>
  <c r="L578" i="27" s="1"/>
  <c r="J578" i="27"/>
  <c r="K577" i="27"/>
  <c r="L577" i="27" s="1"/>
  <c r="J577" i="27"/>
  <c r="K576" i="27"/>
  <c r="L576" i="27" s="1"/>
  <c r="J576" i="27"/>
  <c r="K575" i="27"/>
  <c r="L575" i="27" s="1"/>
  <c r="J575" i="27"/>
  <c r="K574" i="27"/>
  <c r="L574" i="27" s="1"/>
  <c r="J574" i="27"/>
  <c r="K573" i="27"/>
  <c r="L573" i="27" s="1"/>
  <c r="J573" i="27"/>
  <c r="K572" i="27"/>
  <c r="L572" i="27" s="1"/>
  <c r="J572" i="27"/>
  <c r="K571" i="27"/>
  <c r="L571" i="27" s="1"/>
  <c r="J571" i="27"/>
  <c r="K570" i="27"/>
  <c r="L570" i="27" s="1"/>
  <c r="J570" i="27"/>
  <c r="K569" i="27"/>
  <c r="L569" i="27" s="1"/>
  <c r="J569" i="27"/>
  <c r="K568" i="27"/>
  <c r="L568" i="27" s="1"/>
  <c r="J568" i="27"/>
  <c r="K567" i="27"/>
  <c r="L567" i="27" s="1"/>
  <c r="J567" i="27"/>
  <c r="K566" i="27"/>
  <c r="L566" i="27" s="1"/>
  <c r="J566" i="27"/>
  <c r="K565" i="27"/>
  <c r="L565" i="27" s="1"/>
  <c r="J565" i="27"/>
  <c r="K564" i="27"/>
  <c r="L564" i="27" s="1"/>
  <c r="J564" i="27"/>
  <c r="K563" i="27"/>
  <c r="L563" i="27" s="1"/>
  <c r="J563" i="27"/>
  <c r="K562" i="27"/>
  <c r="L562" i="27" s="1"/>
  <c r="J562" i="27"/>
  <c r="K561" i="27"/>
  <c r="L561" i="27" s="1"/>
  <c r="J561" i="27"/>
  <c r="K560" i="27"/>
  <c r="L560" i="27" s="1"/>
  <c r="J560" i="27"/>
  <c r="K559" i="27"/>
  <c r="L559" i="27" s="1"/>
  <c r="J559" i="27"/>
  <c r="K558" i="27"/>
  <c r="L558" i="27" s="1"/>
  <c r="J558" i="27"/>
  <c r="K557" i="27"/>
  <c r="L557" i="27" s="1"/>
  <c r="J557" i="27"/>
  <c r="K556" i="27"/>
  <c r="L556" i="27" s="1"/>
  <c r="J556" i="27"/>
  <c r="K555" i="27"/>
  <c r="L555" i="27" s="1"/>
  <c r="J555" i="27"/>
  <c r="K554" i="27"/>
  <c r="L554" i="27" s="1"/>
  <c r="J554" i="27"/>
  <c r="K553" i="27"/>
  <c r="L553" i="27" s="1"/>
  <c r="J553" i="27"/>
  <c r="K552" i="27"/>
  <c r="L552" i="27" s="1"/>
  <c r="J552" i="27"/>
  <c r="K551" i="27"/>
  <c r="L551" i="27" s="1"/>
  <c r="J551" i="27"/>
  <c r="K550" i="27"/>
  <c r="L550" i="27" s="1"/>
  <c r="J550" i="27"/>
  <c r="K549" i="27"/>
  <c r="L549" i="27" s="1"/>
  <c r="J549" i="27"/>
  <c r="K548" i="27"/>
  <c r="L548" i="27" s="1"/>
  <c r="J548" i="27"/>
  <c r="K547" i="27"/>
  <c r="L547" i="27" s="1"/>
  <c r="J547" i="27"/>
  <c r="K546" i="27"/>
  <c r="L546" i="27" s="1"/>
  <c r="J546" i="27"/>
  <c r="K545" i="27"/>
  <c r="L545" i="27" s="1"/>
  <c r="J545" i="27"/>
  <c r="K544" i="27"/>
  <c r="L544" i="27" s="1"/>
  <c r="J544" i="27"/>
  <c r="K543" i="27"/>
  <c r="L543" i="27" s="1"/>
  <c r="J543" i="27"/>
  <c r="K542" i="27"/>
  <c r="L542" i="27" s="1"/>
  <c r="J542" i="27"/>
  <c r="K541" i="27"/>
  <c r="L541" i="27" s="1"/>
  <c r="J541" i="27"/>
  <c r="K540" i="27"/>
  <c r="L540" i="27" s="1"/>
  <c r="J540" i="27"/>
  <c r="K539" i="27"/>
  <c r="J539" i="27"/>
  <c r="K538" i="27"/>
  <c r="L538" i="27" s="1"/>
  <c r="J538" i="27"/>
  <c r="K537" i="27"/>
  <c r="L537" i="27" s="1"/>
  <c r="J537" i="27"/>
  <c r="K536" i="27"/>
  <c r="L536" i="27" s="1"/>
  <c r="J536" i="27"/>
  <c r="K535" i="27"/>
  <c r="L535" i="27" s="1"/>
  <c r="J535" i="27"/>
  <c r="K534" i="27"/>
  <c r="L534" i="27" s="1"/>
  <c r="J534" i="27"/>
  <c r="K533" i="27"/>
  <c r="L533" i="27" s="1"/>
  <c r="J533" i="27"/>
  <c r="K532" i="27"/>
  <c r="L532" i="27" s="1"/>
  <c r="J532" i="27"/>
  <c r="K531" i="27"/>
  <c r="L531" i="27" s="1"/>
  <c r="J531" i="27"/>
  <c r="K530" i="27"/>
  <c r="L530" i="27" s="1"/>
  <c r="J530" i="27"/>
  <c r="K529" i="27"/>
  <c r="L529" i="27" s="1"/>
  <c r="J529" i="27"/>
  <c r="K528" i="27"/>
  <c r="L528" i="27" s="1"/>
  <c r="J528" i="27"/>
  <c r="K527" i="27"/>
  <c r="L527" i="27" s="1"/>
  <c r="J527" i="27"/>
  <c r="K526" i="27"/>
  <c r="L526" i="27" s="1"/>
  <c r="J526" i="27"/>
  <c r="K525" i="27"/>
  <c r="L525" i="27" s="1"/>
  <c r="J525" i="27"/>
  <c r="K524" i="27"/>
  <c r="L524" i="27" s="1"/>
  <c r="J524" i="27"/>
  <c r="K523" i="27"/>
  <c r="L523" i="27" s="1"/>
  <c r="J523" i="27"/>
  <c r="K522" i="27"/>
  <c r="L522" i="27" s="1"/>
  <c r="J522" i="27"/>
  <c r="K521" i="27"/>
  <c r="L521" i="27" s="1"/>
  <c r="J521" i="27"/>
  <c r="K520" i="27"/>
  <c r="L520" i="27" s="1"/>
  <c r="J520" i="27"/>
  <c r="K519" i="27"/>
  <c r="L519" i="27" s="1"/>
  <c r="J519" i="27"/>
  <c r="K518" i="27"/>
  <c r="L518" i="27" s="1"/>
  <c r="J518" i="27"/>
  <c r="K517" i="27"/>
  <c r="L517" i="27" s="1"/>
  <c r="J517" i="27"/>
  <c r="K516" i="27"/>
  <c r="L516" i="27" s="1"/>
  <c r="J516" i="27"/>
  <c r="K515" i="27"/>
  <c r="L515" i="27" s="1"/>
  <c r="J515" i="27"/>
  <c r="K514" i="27"/>
  <c r="L514" i="27" s="1"/>
  <c r="J514" i="27"/>
  <c r="K513" i="27"/>
  <c r="L513" i="27" s="1"/>
  <c r="J513" i="27"/>
  <c r="K512" i="27"/>
  <c r="L512" i="27" s="1"/>
  <c r="J512" i="27"/>
  <c r="K511" i="27"/>
  <c r="L511" i="27" s="1"/>
  <c r="J511" i="27"/>
  <c r="K510" i="27"/>
  <c r="L510" i="27" s="1"/>
  <c r="J510" i="27"/>
  <c r="K509" i="27"/>
  <c r="L509" i="27" s="1"/>
  <c r="J509" i="27"/>
  <c r="K508" i="27"/>
  <c r="L508" i="27" s="1"/>
  <c r="J508" i="27"/>
  <c r="K507" i="27"/>
  <c r="L507" i="27" s="1"/>
  <c r="J507" i="27"/>
  <c r="K506" i="27"/>
  <c r="L506" i="27" s="1"/>
  <c r="J506" i="27"/>
  <c r="K505" i="27"/>
  <c r="L505" i="27" s="1"/>
  <c r="J505" i="27"/>
  <c r="K504" i="27"/>
  <c r="L504" i="27" s="1"/>
  <c r="J504" i="27"/>
  <c r="K503" i="27"/>
  <c r="L503" i="27" s="1"/>
  <c r="J503" i="27"/>
  <c r="K502" i="27"/>
  <c r="L502" i="27" s="1"/>
  <c r="J502" i="27"/>
  <c r="K501" i="27"/>
  <c r="L501" i="27" s="1"/>
  <c r="J501" i="27"/>
  <c r="K500" i="27"/>
  <c r="L500" i="27" s="1"/>
  <c r="J500" i="27"/>
  <c r="K499" i="27"/>
  <c r="L499" i="27" s="1"/>
  <c r="J499" i="27"/>
  <c r="K498" i="27"/>
  <c r="L498" i="27" s="1"/>
  <c r="J498" i="27"/>
  <c r="K497" i="27"/>
  <c r="L497" i="27" s="1"/>
  <c r="J497" i="27"/>
  <c r="K496" i="27"/>
  <c r="L496" i="27" s="1"/>
  <c r="J496" i="27"/>
  <c r="K495" i="27"/>
  <c r="L495" i="27" s="1"/>
  <c r="J495" i="27"/>
  <c r="K494" i="27"/>
  <c r="L494" i="27" s="1"/>
  <c r="J494" i="27"/>
  <c r="K493" i="27"/>
  <c r="L493" i="27" s="1"/>
  <c r="J493" i="27"/>
  <c r="K492" i="27"/>
  <c r="L492" i="27" s="1"/>
  <c r="J492" i="27"/>
  <c r="K491" i="27"/>
  <c r="L491" i="27" s="1"/>
  <c r="J491" i="27"/>
  <c r="K490" i="27"/>
  <c r="L490" i="27" s="1"/>
  <c r="J490" i="27"/>
  <c r="K489" i="27"/>
  <c r="L489" i="27" s="1"/>
  <c r="J489" i="27"/>
  <c r="K488" i="27"/>
  <c r="L488" i="27" s="1"/>
  <c r="J488" i="27"/>
  <c r="K487" i="27"/>
  <c r="L487" i="27" s="1"/>
  <c r="J487" i="27"/>
  <c r="K486" i="27"/>
  <c r="L486" i="27" s="1"/>
  <c r="J486" i="27"/>
  <c r="K485" i="27"/>
  <c r="L485" i="27" s="1"/>
  <c r="J485" i="27"/>
  <c r="K484" i="27"/>
  <c r="L484" i="27" s="1"/>
  <c r="J484" i="27"/>
  <c r="K483" i="27"/>
  <c r="L483" i="27" s="1"/>
  <c r="J483" i="27"/>
  <c r="K482" i="27"/>
  <c r="L482" i="27" s="1"/>
  <c r="J482" i="27"/>
  <c r="K481" i="27"/>
  <c r="L481" i="27" s="1"/>
  <c r="J481" i="27"/>
  <c r="K480" i="27"/>
  <c r="L480" i="27" s="1"/>
  <c r="J480" i="27"/>
  <c r="K479" i="27"/>
  <c r="L479" i="27" s="1"/>
  <c r="J479" i="27"/>
  <c r="K478" i="27"/>
  <c r="L478" i="27" s="1"/>
  <c r="J478" i="27"/>
  <c r="K477" i="27"/>
  <c r="L477" i="27" s="1"/>
  <c r="J477" i="27"/>
  <c r="K476" i="27"/>
  <c r="L476" i="27" s="1"/>
  <c r="J476" i="27"/>
  <c r="K475" i="27"/>
  <c r="L475" i="27" s="1"/>
  <c r="J475" i="27"/>
  <c r="K474" i="27"/>
  <c r="L474" i="27" s="1"/>
  <c r="J474" i="27"/>
  <c r="K473" i="27"/>
  <c r="L473" i="27" s="1"/>
  <c r="J473" i="27"/>
  <c r="K472" i="27"/>
  <c r="L472" i="27" s="1"/>
  <c r="J472" i="27"/>
  <c r="K471" i="27"/>
  <c r="L471" i="27" s="1"/>
  <c r="J471" i="27"/>
  <c r="K470" i="27"/>
  <c r="L470" i="27" s="1"/>
  <c r="J470" i="27"/>
  <c r="K469" i="27"/>
  <c r="L469" i="27" s="1"/>
  <c r="J469" i="27"/>
  <c r="K468" i="27"/>
  <c r="L468" i="27" s="1"/>
  <c r="J468" i="27"/>
  <c r="K467" i="27"/>
  <c r="L467" i="27" s="1"/>
  <c r="J467" i="27"/>
  <c r="K466" i="27"/>
  <c r="L466" i="27" s="1"/>
  <c r="J466" i="27"/>
  <c r="K465" i="27"/>
  <c r="L465" i="27" s="1"/>
  <c r="J465" i="27"/>
  <c r="K464" i="27"/>
  <c r="L464" i="27" s="1"/>
  <c r="J464" i="27"/>
  <c r="K463" i="27"/>
  <c r="L463" i="27" s="1"/>
  <c r="J463" i="27"/>
  <c r="K462" i="27"/>
  <c r="L462" i="27" s="1"/>
  <c r="J462" i="27"/>
  <c r="K461" i="27"/>
  <c r="L461" i="27" s="1"/>
  <c r="J461" i="27"/>
  <c r="K460" i="27"/>
  <c r="L460" i="27" s="1"/>
  <c r="J460" i="27"/>
  <c r="K459" i="27"/>
  <c r="L459" i="27" s="1"/>
  <c r="J459" i="27"/>
  <c r="K458" i="27"/>
  <c r="L458" i="27" s="1"/>
  <c r="J458" i="27"/>
  <c r="K457" i="27"/>
  <c r="L457" i="27" s="1"/>
  <c r="J457" i="27"/>
  <c r="K456" i="27"/>
  <c r="L456" i="27" s="1"/>
  <c r="J456" i="27"/>
  <c r="K455" i="27"/>
  <c r="L455" i="27" s="1"/>
  <c r="J455" i="27"/>
  <c r="K454" i="27"/>
  <c r="L454" i="27" s="1"/>
  <c r="J454" i="27"/>
  <c r="K453" i="27"/>
  <c r="L453" i="27" s="1"/>
  <c r="J453" i="27"/>
  <c r="K452" i="27"/>
  <c r="L452" i="27" s="1"/>
  <c r="J452" i="27"/>
  <c r="K451" i="27"/>
  <c r="L451" i="27" s="1"/>
  <c r="J451" i="27"/>
  <c r="K450" i="27"/>
  <c r="L450" i="27" s="1"/>
  <c r="J450" i="27"/>
  <c r="K449" i="27"/>
  <c r="L449" i="27" s="1"/>
  <c r="J449" i="27"/>
  <c r="K448" i="27"/>
  <c r="L448" i="27" s="1"/>
  <c r="J448" i="27"/>
  <c r="K447" i="27"/>
  <c r="L447" i="27" s="1"/>
  <c r="J447" i="27"/>
  <c r="K446" i="27"/>
  <c r="L446" i="27" s="1"/>
  <c r="J446" i="27"/>
  <c r="K445" i="27"/>
  <c r="L445" i="27" s="1"/>
  <c r="J445" i="27"/>
  <c r="K444" i="27"/>
  <c r="L444" i="27" s="1"/>
  <c r="J444" i="27"/>
  <c r="K443" i="27"/>
  <c r="L443" i="27" s="1"/>
  <c r="J443" i="27"/>
  <c r="K442" i="27"/>
  <c r="L442" i="27" s="1"/>
  <c r="J442" i="27"/>
  <c r="K441" i="27"/>
  <c r="L441" i="27" s="1"/>
  <c r="J441" i="27"/>
  <c r="K440" i="27"/>
  <c r="L440" i="27" s="1"/>
  <c r="J440" i="27"/>
  <c r="K439" i="27"/>
  <c r="L439" i="27" s="1"/>
  <c r="J439" i="27"/>
  <c r="K438" i="27"/>
  <c r="L438" i="27" s="1"/>
  <c r="J438" i="27"/>
  <c r="K437" i="27"/>
  <c r="L437" i="27" s="1"/>
  <c r="J437" i="27"/>
  <c r="K436" i="27"/>
  <c r="L436" i="27" s="1"/>
  <c r="J436" i="27"/>
  <c r="K435" i="27"/>
  <c r="L435" i="27" s="1"/>
  <c r="J435" i="27"/>
  <c r="K434" i="27"/>
  <c r="L434" i="27" s="1"/>
  <c r="J434" i="27"/>
  <c r="K433" i="27"/>
  <c r="L433" i="27" s="1"/>
  <c r="J433" i="27"/>
  <c r="K432" i="27"/>
  <c r="L432" i="27" s="1"/>
  <c r="J432" i="27"/>
  <c r="K431" i="27"/>
  <c r="L431" i="27" s="1"/>
  <c r="J431" i="27"/>
  <c r="K430" i="27"/>
  <c r="L430" i="27" s="1"/>
  <c r="J430" i="27"/>
  <c r="K429" i="27"/>
  <c r="L429" i="27" s="1"/>
  <c r="J429" i="27"/>
  <c r="K428" i="27"/>
  <c r="L428" i="27" s="1"/>
  <c r="J428" i="27"/>
  <c r="K427" i="27"/>
  <c r="L427" i="27" s="1"/>
  <c r="J427" i="27"/>
  <c r="K426" i="27"/>
  <c r="L426" i="27" s="1"/>
  <c r="J426" i="27"/>
  <c r="K425" i="27"/>
  <c r="L425" i="27" s="1"/>
  <c r="J425" i="27"/>
  <c r="K424" i="27"/>
  <c r="L424" i="27" s="1"/>
  <c r="J424" i="27"/>
  <c r="K423" i="27"/>
  <c r="L423" i="27" s="1"/>
  <c r="J423" i="27"/>
  <c r="K422" i="27"/>
  <c r="L422" i="27" s="1"/>
  <c r="J422" i="27"/>
  <c r="K421" i="27"/>
  <c r="L421" i="27" s="1"/>
  <c r="J421" i="27"/>
  <c r="K420" i="27"/>
  <c r="L420" i="27" s="1"/>
  <c r="J420" i="27"/>
  <c r="K419" i="27"/>
  <c r="L419" i="27" s="1"/>
  <c r="J419" i="27"/>
  <c r="K418" i="27"/>
  <c r="L418" i="27" s="1"/>
  <c r="J418" i="27"/>
  <c r="K417" i="27"/>
  <c r="L417" i="27" s="1"/>
  <c r="J417" i="27"/>
  <c r="K416" i="27"/>
  <c r="L416" i="27" s="1"/>
  <c r="J416" i="27"/>
  <c r="K415" i="27"/>
  <c r="L415" i="27" s="1"/>
  <c r="J415" i="27"/>
  <c r="K414" i="27"/>
  <c r="L414" i="27" s="1"/>
  <c r="J414" i="27"/>
  <c r="K413" i="27"/>
  <c r="L413" i="27" s="1"/>
  <c r="J413" i="27"/>
  <c r="K412" i="27"/>
  <c r="L412" i="27" s="1"/>
  <c r="J412" i="27"/>
  <c r="K411" i="27"/>
  <c r="L411" i="27" s="1"/>
  <c r="J411" i="27"/>
  <c r="K410" i="27"/>
  <c r="L410" i="27" s="1"/>
  <c r="J410" i="27"/>
  <c r="K409" i="27"/>
  <c r="L409" i="27" s="1"/>
  <c r="J409" i="27"/>
  <c r="K408" i="27"/>
  <c r="L408" i="27" s="1"/>
  <c r="J408" i="27"/>
  <c r="K407" i="27"/>
  <c r="L407" i="27" s="1"/>
  <c r="J407" i="27"/>
  <c r="K406" i="27"/>
  <c r="L406" i="27" s="1"/>
  <c r="J406" i="27"/>
  <c r="K405" i="27"/>
  <c r="L405" i="27" s="1"/>
  <c r="J405" i="27"/>
  <c r="K404" i="27"/>
  <c r="L404" i="27" s="1"/>
  <c r="J404" i="27"/>
  <c r="K403" i="27"/>
  <c r="L403" i="27" s="1"/>
  <c r="J403" i="27"/>
  <c r="K402" i="27"/>
  <c r="L402" i="27" s="1"/>
  <c r="J402" i="27"/>
  <c r="K401" i="27"/>
  <c r="L401" i="27" s="1"/>
  <c r="J401" i="27"/>
  <c r="K400" i="27"/>
  <c r="L400" i="27" s="1"/>
  <c r="J400" i="27"/>
  <c r="K399" i="27"/>
  <c r="L399" i="27" s="1"/>
  <c r="J399" i="27"/>
  <c r="K398" i="27"/>
  <c r="L398" i="27" s="1"/>
  <c r="J398" i="27"/>
  <c r="K397" i="27"/>
  <c r="L397" i="27" s="1"/>
  <c r="J397" i="27"/>
  <c r="K396" i="27"/>
  <c r="L396" i="27" s="1"/>
  <c r="J396" i="27"/>
  <c r="K395" i="27"/>
  <c r="L395" i="27" s="1"/>
  <c r="J395" i="27"/>
  <c r="K394" i="27"/>
  <c r="L394" i="27" s="1"/>
  <c r="J394" i="27"/>
  <c r="K393" i="27"/>
  <c r="L393" i="27" s="1"/>
  <c r="J393" i="27"/>
  <c r="K392" i="27"/>
  <c r="L392" i="27" s="1"/>
  <c r="J392" i="27"/>
  <c r="K391" i="27"/>
  <c r="L391" i="27" s="1"/>
  <c r="J391" i="27"/>
  <c r="K390" i="27"/>
  <c r="L390" i="27" s="1"/>
  <c r="J390" i="27"/>
  <c r="K389" i="27"/>
  <c r="L389" i="27" s="1"/>
  <c r="J389" i="27"/>
  <c r="K388" i="27"/>
  <c r="L388" i="27" s="1"/>
  <c r="J388" i="27"/>
  <c r="K387" i="27"/>
  <c r="L387" i="27" s="1"/>
  <c r="J387" i="27"/>
  <c r="K386" i="27"/>
  <c r="L386" i="27" s="1"/>
  <c r="J386" i="27"/>
  <c r="K385" i="27"/>
  <c r="L385" i="27" s="1"/>
  <c r="J385" i="27"/>
  <c r="K384" i="27"/>
  <c r="L384" i="27" s="1"/>
  <c r="J384" i="27"/>
  <c r="K383" i="27"/>
  <c r="L383" i="27" s="1"/>
  <c r="J383" i="27"/>
  <c r="K382" i="27"/>
  <c r="L382" i="27" s="1"/>
  <c r="J382" i="27"/>
  <c r="K381" i="27"/>
  <c r="L381" i="27" s="1"/>
  <c r="J381" i="27"/>
  <c r="K380" i="27"/>
  <c r="L380" i="27" s="1"/>
  <c r="J380" i="27"/>
  <c r="K379" i="27"/>
  <c r="L379" i="27" s="1"/>
  <c r="J379" i="27"/>
  <c r="K378" i="27"/>
  <c r="L378" i="27" s="1"/>
  <c r="J378" i="27"/>
  <c r="K377" i="27"/>
  <c r="L377" i="27" s="1"/>
  <c r="J377" i="27"/>
  <c r="K376" i="27"/>
  <c r="L376" i="27" s="1"/>
  <c r="J376" i="27"/>
  <c r="K375" i="27"/>
  <c r="L375" i="27" s="1"/>
  <c r="J375" i="27"/>
  <c r="K374" i="27"/>
  <c r="L374" i="27" s="1"/>
  <c r="J374" i="27"/>
  <c r="K373" i="27"/>
  <c r="L373" i="27" s="1"/>
  <c r="J373" i="27"/>
  <c r="K372" i="27"/>
  <c r="L372" i="27" s="1"/>
  <c r="J372" i="27"/>
  <c r="K371" i="27"/>
  <c r="L371" i="27" s="1"/>
  <c r="J371" i="27"/>
  <c r="K370" i="27"/>
  <c r="L370" i="27" s="1"/>
  <c r="J370" i="27"/>
  <c r="K369" i="27"/>
  <c r="L369" i="27" s="1"/>
  <c r="J369" i="27"/>
  <c r="K368" i="27"/>
  <c r="L368" i="27" s="1"/>
  <c r="J368" i="27"/>
  <c r="K367" i="27"/>
  <c r="L367" i="27" s="1"/>
  <c r="J367" i="27"/>
  <c r="K366" i="27"/>
  <c r="L366" i="27" s="1"/>
  <c r="J366" i="27"/>
  <c r="K365" i="27"/>
  <c r="L365" i="27" s="1"/>
  <c r="J365" i="27"/>
  <c r="K364" i="27"/>
  <c r="L364" i="27" s="1"/>
  <c r="J364" i="27"/>
  <c r="K363" i="27"/>
  <c r="L363" i="27" s="1"/>
  <c r="J363" i="27"/>
  <c r="K362" i="27"/>
  <c r="L362" i="27" s="1"/>
  <c r="J362" i="27"/>
  <c r="K361" i="27"/>
  <c r="L361" i="27" s="1"/>
  <c r="J361" i="27"/>
  <c r="K360" i="27"/>
  <c r="L360" i="27" s="1"/>
  <c r="J360" i="27"/>
  <c r="K359" i="27"/>
  <c r="L359" i="27" s="1"/>
  <c r="J359" i="27"/>
  <c r="K358" i="27"/>
  <c r="L358" i="27" s="1"/>
  <c r="J358" i="27"/>
  <c r="K357" i="27"/>
  <c r="L357" i="27" s="1"/>
  <c r="J357" i="27"/>
  <c r="K356" i="27"/>
  <c r="L356" i="27" s="1"/>
  <c r="J356" i="27"/>
  <c r="K355" i="27"/>
  <c r="L355" i="27" s="1"/>
  <c r="J355" i="27"/>
  <c r="K354" i="27"/>
  <c r="L354" i="27" s="1"/>
  <c r="J354" i="27"/>
  <c r="K353" i="27"/>
  <c r="L353" i="27" s="1"/>
  <c r="J353" i="27"/>
  <c r="K352" i="27"/>
  <c r="L352" i="27" s="1"/>
  <c r="J352" i="27"/>
  <c r="K351" i="27"/>
  <c r="L351" i="27" s="1"/>
  <c r="J351" i="27"/>
  <c r="K350" i="27"/>
  <c r="L350" i="27" s="1"/>
  <c r="J350" i="27"/>
  <c r="K349" i="27"/>
  <c r="L349" i="27" s="1"/>
  <c r="J349" i="27"/>
  <c r="K348" i="27"/>
  <c r="L348" i="27" s="1"/>
  <c r="J348" i="27"/>
  <c r="K347" i="27"/>
  <c r="L347" i="27" s="1"/>
  <c r="J347" i="27"/>
  <c r="K346" i="27"/>
  <c r="L346" i="27" s="1"/>
  <c r="J346" i="27"/>
  <c r="K345" i="27"/>
  <c r="L345" i="27" s="1"/>
  <c r="J345" i="27"/>
  <c r="K344" i="27"/>
  <c r="L344" i="27" s="1"/>
  <c r="J344" i="27"/>
  <c r="K343" i="27"/>
  <c r="L343" i="27" s="1"/>
  <c r="J343" i="27"/>
  <c r="K342" i="27"/>
  <c r="L342" i="27" s="1"/>
  <c r="J342" i="27"/>
  <c r="K341" i="27"/>
  <c r="L341" i="27" s="1"/>
  <c r="J341" i="27"/>
  <c r="K340" i="27"/>
  <c r="L340" i="27" s="1"/>
  <c r="J340" i="27"/>
  <c r="K339" i="27"/>
  <c r="L339" i="27" s="1"/>
  <c r="J339" i="27"/>
  <c r="K338" i="27"/>
  <c r="L338" i="27" s="1"/>
  <c r="J338" i="27"/>
  <c r="K337" i="27"/>
  <c r="L337" i="27" s="1"/>
  <c r="J337" i="27"/>
  <c r="K336" i="27"/>
  <c r="L336" i="27" s="1"/>
  <c r="J336" i="27"/>
  <c r="K335" i="27"/>
  <c r="L335" i="27" s="1"/>
  <c r="J335" i="27"/>
  <c r="K334" i="27"/>
  <c r="L334" i="27" s="1"/>
  <c r="J334" i="27"/>
  <c r="K333" i="27"/>
  <c r="L333" i="27" s="1"/>
  <c r="J333" i="27"/>
  <c r="K332" i="27"/>
  <c r="L332" i="27" s="1"/>
  <c r="J332" i="27"/>
  <c r="K331" i="27"/>
  <c r="L331" i="27" s="1"/>
  <c r="J331" i="27"/>
  <c r="K330" i="27"/>
  <c r="L330" i="27" s="1"/>
  <c r="J330" i="27"/>
  <c r="K329" i="27"/>
  <c r="L329" i="27" s="1"/>
  <c r="J329" i="27"/>
  <c r="K328" i="27"/>
  <c r="L328" i="27" s="1"/>
  <c r="J328" i="27"/>
  <c r="K327" i="27"/>
  <c r="L327" i="27" s="1"/>
  <c r="J327" i="27"/>
  <c r="K326" i="27"/>
  <c r="L326" i="27" s="1"/>
  <c r="J326" i="27"/>
  <c r="K325" i="27"/>
  <c r="L325" i="27" s="1"/>
  <c r="J325" i="27"/>
  <c r="K324" i="27"/>
  <c r="L324" i="27" s="1"/>
  <c r="J324" i="27"/>
  <c r="K323" i="27"/>
  <c r="L323" i="27" s="1"/>
  <c r="J323" i="27"/>
  <c r="K322" i="27"/>
  <c r="L322" i="27" s="1"/>
  <c r="J322" i="27"/>
  <c r="K321" i="27"/>
  <c r="L321" i="27" s="1"/>
  <c r="J321" i="27"/>
  <c r="K320" i="27"/>
  <c r="L320" i="27" s="1"/>
  <c r="J320" i="27"/>
  <c r="K319" i="27"/>
  <c r="L319" i="27" s="1"/>
  <c r="J319" i="27"/>
  <c r="K318" i="27"/>
  <c r="L318" i="27" s="1"/>
  <c r="J318" i="27"/>
  <c r="K317" i="27"/>
  <c r="L317" i="27" s="1"/>
  <c r="J317" i="27"/>
  <c r="K316" i="27"/>
  <c r="L316" i="27" s="1"/>
  <c r="J316" i="27"/>
  <c r="K315" i="27"/>
  <c r="L315" i="27" s="1"/>
  <c r="J315" i="27"/>
  <c r="K314" i="27"/>
  <c r="L314" i="27" s="1"/>
  <c r="J314" i="27"/>
  <c r="K313" i="27"/>
  <c r="L313" i="27" s="1"/>
  <c r="J313" i="27"/>
  <c r="K312" i="27"/>
  <c r="L312" i="27" s="1"/>
  <c r="J312" i="27"/>
  <c r="K311" i="27"/>
  <c r="L311" i="27" s="1"/>
  <c r="J311" i="27"/>
  <c r="K310" i="27"/>
  <c r="L310" i="27" s="1"/>
  <c r="J310" i="27"/>
  <c r="K309" i="27"/>
  <c r="L309" i="27" s="1"/>
  <c r="J309" i="27"/>
  <c r="K308" i="27"/>
  <c r="L308" i="27" s="1"/>
  <c r="J308" i="27"/>
  <c r="K307" i="27"/>
  <c r="L307" i="27" s="1"/>
  <c r="J307" i="27"/>
  <c r="K306" i="27"/>
  <c r="L306" i="27" s="1"/>
  <c r="J306" i="27"/>
  <c r="K305" i="27"/>
  <c r="L305" i="27" s="1"/>
  <c r="J305" i="27"/>
  <c r="K304" i="27"/>
  <c r="L304" i="27" s="1"/>
  <c r="J304" i="27"/>
  <c r="K303" i="27"/>
  <c r="L303" i="27" s="1"/>
  <c r="J303" i="27"/>
  <c r="K302" i="27"/>
  <c r="L302" i="27" s="1"/>
  <c r="J302" i="27"/>
  <c r="K301" i="27"/>
  <c r="L301" i="27" s="1"/>
  <c r="J301" i="27"/>
  <c r="K300" i="27"/>
  <c r="L300" i="27" s="1"/>
  <c r="J300" i="27"/>
  <c r="K299" i="27"/>
  <c r="L299" i="27" s="1"/>
  <c r="J299" i="27"/>
  <c r="K298" i="27"/>
  <c r="L298" i="27" s="1"/>
  <c r="J298" i="27"/>
  <c r="K297" i="27"/>
  <c r="L297" i="27" s="1"/>
  <c r="J297" i="27"/>
  <c r="K296" i="27"/>
  <c r="L296" i="27" s="1"/>
  <c r="J296" i="27"/>
  <c r="K295" i="27"/>
  <c r="L295" i="27" s="1"/>
  <c r="J295" i="27"/>
  <c r="K294" i="27"/>
  <c r="L294" i="27" s="1"/>
  <c r="J294" i="27"/>
  <c r="K293" i="27"/>
  <c r="L293" i="27" s="1"/>
  <c r="J293" i="27"/>
  <c r="K292" i="27"/>
  <c r="L292" i="27" s="1"/>
  <c r="J292" i="27"/>
  <c r="K291" i="27"/>
  <c r="L291" i="27" s="1"/>
  <c r="J291" i="27"/>
  <c r="K290" i="27"/>
  <c r="L290" i="27" s="1"/>
  <c r="J290" i="27"/>
  <c r="K289" i="27"/>
  <c r="L289" i="27" s="1"/>
  <c r="J289" i="27"/>
  <c r="K288" i="27"/>
  <c r="L288" i="27" s="1"/>
  <c r="J288" i="27"/>
  <c r="K287" i="27"/>
  <c r="L287" i="27" s="1"/>
  <c r="J287" i="27"/>
  <c r="K286" i="27"/>
  <c r="L286" i="27" s="1"/>
  <c r="J286" i="27"/>
  <c r="K285" i="27"/>
  <c r="L285" i="27" s="1"/>
  <c r="J285" i="27"/>
  <c r="K284" i="27"/>
  <c r="L284" i="27" s="1"/>
  <c r="J284" i="27"/>
  <c r="K283" i="27"/>
  <c r="L283" i="27" s="1"/>
  <c r="J283" i="27"/>
  <c r="K282" i="27"/>
  <c r="L282" i="27" s="1"/>
  <c r="J282" i="27"/>
  <c r="K281" i="27"/>
  <c r="L281" i="27" s="1"/>
  <c r="J281" i="27"/>
  <c r="K280" i="27"/>
  <c r="L280" i="27" s="1"/>
  <c r="J280" i="27"/>
  <c r="K279" i="27"/>
  <c r="L279" i="27" s="1"/>
  <c r="J279" i="27"/>
  <c r="K278" i="27"/>
  <c r="L278" i="27" s="1"/>
  <c r="J278" i="27"/>
  <c r="K277" i="27"/>
  <c r="L277" i="27" s="1"/>
  <c r="J277" i="27"/>
  <c r="K276" i="27"/>
  <c r="L276" i="27" s="1"/>
  <c r="J276" i="27"/>
  <c r="K275" i="27"/>
  <c r="L275" i="27" s="1"/>
  <c r="J275" i="27"/>
  <c r="K274" i="27"/>
  <c r="L274" i="27" s="1"/>
  <c r="J274" i="27"/>
  <c r="K273" i="27"/>
  <c r="L273" i="27" s="1"/>
  <c r="J273" i="27"/>
  <c r="K272" i="27"/>
  <c r="L272" i="27" s="1"/>
  <c r="J272" i="27"/>
  <c r="K271" i="27"/>
  <c r="L271" i="27" s="1"/>
  <c r="J271" i="27"/>
  <c r="K270" i="27"/>
  <c r="L270" i="27" s="1"/>
  <c r="J270" i="27"/>
  <c r="K269" i="27"/>
  <c r="L269" i="27" s="1"/>
  <c r="J269" i="27"/>
  <c r="K268" i="27"/>
  <c r="L268" i="27" s="1"/>
  <c r="J268" i="27"/>
  <c r="K267" i="27"/>
  <c r="L267" i="27" s="1"/>
  <c r="J267" i="27"/>
  <c r="K266" i="27"/>
  <c r="L266" i="27" s="1"/>
  <c r="J266" i="27"/>
  <c r="K265" i="27"/>
  <c r="L265" i="27" s="1"/>
  <c r="J265" i="27"/>
  <c r="K264" i="27"/>
  <c r="L264" i="27" s="1"/>
  <c r="J264" i="27"/>
  <c r="K263" i="27"/>
  <c r="L263" i="27" s="1"/>
  <c r="J263" i="27"/>
  <c r="K262" i="27"/>
  <c r="L262" i="27" s="1"/>
  <c r="J262" i="27"/>
  <c r="K261" i="27"/>
  <c r="L261" i="27" s="1"/>
  <c r="J261" i="27"/>
  <c r="K260" i="27"/>
  <c r="L260" i="27" s="1"/>
  <c r="J260" i="27"/>
  <c r="K259" i="27"/>
  <c r="L259" i="27" s="1"/>
  <c r="J259" i="27"/>
  <c r="K258" i="27"/>
  <c r="L258" i="27" s="1"/>
  <c r="J258" i="27"/>
  <c r="K257" i="27"/>
  <c r="L257" i="27" s="1"/>
  <c r="J257" i="27"/>
  <c r="K256" i="27"/>
  <c r="L256" i="27" s="1"/>
  <c r="J256" i="27"/>
  <c r="K255" i="27"/>
  <c r="L255" i="27" s="1"/>
  <c r="J255" i="27"/>
  <c r="K254" i="27"/>
  <c r="L254" i="27" s="1"/>
  <c r="J254" i="27"/>
  <c r="K253" i="27"/>
  <c r="L253" i="27" s="1"/>
  <c r="J253" i="27"/>
  <c r="K252" i="27"/>
  <c r="L252" i="27" s="1"/>
  <c r="J252" i="27"/>
  <c r="K251" i="27"/>
  <c r="L251" i="27" s="1"/>
  <c r="J251" i="27"/>
  <c r="K250" i="27"/>
  <c r="L250" i="27" s="1"/>
  <c r="J250" i="27"/>
  <c r="K249" i="27"/>
  <c r="L249" i="27" s="1"/>
  <c r="J249" i="27"/>
  <c r="K248" i="27"/>
  <c r="L248" i="27" s="1"/>
  <c r="J248" i="27"/>
  <c r="K247" i="27"/>
  <c r="L247" i="27" s="1"/>
  <c r="J247" i="27"/>
  <c r="K246" i="27"/>
  <c r="L246" i="27" s="1"/>
  <c r="J246" i="27"/>
  <c r="K245" i="27"/>
  <c r="L245" i="27" s="1"/>
  <c r="J245" i="27"/>
  <c r="K244" i="27"/>
  <c r="L244" i="27" s="1"/>
  <c r="J244" i="27"/>
  <c r="K243" i="27"/>
  <c r="L243" i="27" s="1"/>
  <c r="J243" i="27"/>
  <c r="K242" i="27"/>
  <c r="L242" i="27" s="1"/>
  <c r="J242" i="27"/>
  <c r="K241" i="27"/>
  <c r="L241" i="27" s="1"/>
  <c r="J241" i="27"/>
  <c r="K240" i="27"/>
  <c r="L240" i="27" s="1"/>
  <c r="J240" i="27"/>
  <c r="K239" i="27"/>
  <c r="L239" i="27" s="1"/>
  <c r="J239" i="27"/>
  <c r="K238" i="27"/>
  <c r="L238" i="27" s="1"/>
  <c r="J238" i="27"/>
  <c r="K237" i="27"/>
  <c r="L237" i="27" s="1"/>
  <c r="J237" i="27"/>
  <c r="K236" i="27"/>
  <c r="L236" i="27" s="1"/>
  <c r="J236" i="27"/>
  <c r="K235" i="27"/>
  <c r="L235" i="27" s="1"/>
  <c r="J235" i="27"/>
  <c r="K234" i="27"/>
  <c r="L234" i="27" s="1"/>
  <c r="J234" i="27"/>
  <c r="K233" i="27"/>
  <c r="L233" i="27" s="1"/>
  <c r="J233" i="27"/>
  <c r="K232" i="27"/>
  <c r="L232" i="27" s="1"/>
  <c r="J232" i="27"/>
  <c r="K231" i="27"/>
  <c r="L231" i="27" s="1"/>
  <c r="J231" i="27"/>
  <c r="K230" i="27"/>
  <c r="L230" i="27" s="1"/>
  <c r="J230" i="27"/>
  <c r="K229" i="27"/>
  <c r="L229" i="27" s="1"/>
  <c r="J229" i="27"/>
  <c r="K228" i="27"/>
  <c r="L228" i="27" s="1"/>
  <c r="J228" i="27"/>
  <c r="K227" i="27"/>
  <c r="L227" i="27" s="1"/>
  <c r="J227" i="27"/>
  <c r="K226" i="27"/>
  <c r="L226" i="27" s="1"/>
  <c r="J226" i="27"/>
  <c r="K225" i="27"/>
  <c r="L225" i="27" s="1"/>
  <c r="J225" i="27"/>
  <c r="K224" i="27"/>
  <c r="L224" i="27" s="1"/>
  <c r="J224" i="27"/>
  <c r="K223" i="27"/>
  <c r="L223" i="27" s="1"/>
  <c r="J223" i="27"/>
  <c r="K222" i="27"/>
  <c r="L222" i="27" s="1"/>
  <c r="J222" i="27"/>
  <c r="K221" i="27"/>
  <c r="L221" i="27" s="1"/>
  <c r="J221" i="27"/>
  <c r="K220" i="27"/>
  <c r="L220" i="27" s="1"/>
  <c r="J220" i="27"/>
  <c r="K219" i="27"/>
  <c r="L219" i="27" s="1"/>
  <c r="J219" i="27"/>
  <c r="K218" i="27"/>
  <c r="L218" i="27" s="1"/>
  <c r="J218" i="27"/>
  <c r="K217" i="27"/>
  <c r="L217" i="27" s="1"/>
  <c r="J217" i="27"/>
  <c r="K216" i="27"/>
  <c r="L216" i="27" s="1"/>
  <c r="J216" i="27"/>
  <c r="K215" i="27"/>
  <c r="L215" i="27" s="1"/>
  <c r="J215" i="27"/>
  <c r="K214" i="27"/>
  <c r="L214" i="27" s="1"/>
  <c r="J214" i="27"/>
  <c r="K213" i="27"/>
  <c r="L213" i="27" s="1"/>
  <c r="J213" i="27"/>
  <c r="K212" i="27"/>
  <c r="L212" i="27" s="1"/>
  <c r="J212" i="27"/>
  <c r="K211" i="27"/>
  <c r="L211" i="27" s="1"/>
  <c r="J211" i="27"/>
  <c r="K210" i="27"/>
  <c r="L210" i="27" s="1"/>
  <c r="J210" i="27"/>
  <c r="K209" i="27"/>
  <c r="L209" i="27" s="1"/>
  <c r="J209" i="27"/>
  <c r="K208" i="27"/>
  <c r="L208" i="27" s="1"/>
  <c r="J208" i="27"/>
  <c r="K207" i="27"/>
  <c r="L207" i="27" s="1"/>
  <c r="J207" i="27"/>
  <c r="K206" i="27"/>
  <c r="L206" i="27" s="1"/>
  <c r="J206" i="27"/>
  <c r="K205" i="27"/>
  <c r="L205" i="27" s="1"/>
  <c r="J205" i="27"/>
  <c r="K204" i="27"/>
  <c r="L204" i="27" s="1"/>
  <c r="J204" i="27"/>
  <c r="K203" i="27"/>
  <c r="L203" i="27" s="1"/>
  <c r="J203" i="27"/>
  <c r="K202" i="27"/>
  <c r="L202" i="27" s="1"/>
  <c r="J202" i="27"/>
  <c r="K201" i="27"/>
  <c r="L201" i="27" s="1"/>
  <c r="J201" i="27"/>
  <c r="K200" i="27"/>
  <c r="L200" i="27" s="1"/>
  <c r="J200" i="27"/>
  <c r="K199" i="27"/>
  <c r="L199" i="27" s="1"/>
  <c r="J199" i="27"/>
  <c r="K198" i="27"/>
  <c r="L198" i="27" s="1"/>
  <c r="J198" i="27"/>
  <c r="K197" i="27"/>
  <c r="L197" i="27" s="1"/>
  <c r="J197" i="27"/>
  <c r="K196" i="27"/>
  <c r="L196" i="27" s="1"/>
  <c r="J196" i="27"/>
  <c r="K195" i="27"/>
  <c r="L195" i="27" s="1"/>
  <c r="J195" i="27"/>
  <c r="K194" i="27"/>
  <c r="L194" i="27" s="1"/>
  <c r="J194" i="27"/>
  <c r="K193" i="27"/>
  <c r="L193" i="27" s="1"/>
  <c r="J193" i="27"/>
  <c r="K192" i="27"/>
  <c r="L192" i="27" s="1"/>
  <c r="J192" i="27"/>
  <c r="K191" i="27"/>
  <c r="L191" i="27" s="1"/>
  <c r="J191" i="27"/>
  <c r="K190" i="27"/>
  <c r="L190" i="27" s="1"/>
  <c r="J190" i="27"/>
  <c r="K189" i="27"/>
  <c r="L189" i="27" s="1"/>
  <c r="J189" i="27"/>
  <c r="K188" i="27"/>
  <c r="L188" i="27" s="1"/>
  <c r="J188" i="27"/>
  <c r="K187" i="27"/>
  <c r="L187" i="27" s="1"/>
  <c r="J187" i="27"/>
  <c r="K186" i="27"/>
  <c r="L186" i="27" s="1"/>
  <c r="J186" i="27"/>
  <c r="K185" i="27"/>
  <c r="L185" i="27" s="1"/>
  <c r="J185" i="27"/>
  <c r="K184" i="27"/>
  <c r="L184" i="27" s="1"/>
  <c r="J184" i="27"/>
  <c r="K183" i="27"/>
  <c r="L183" i="27" s="1"/>
  <c r="J183" i="27"/>
  <c r="K182" i="27"/>
  <c r="L182" i="27" s="1"/>
  <c r="J182" i="27"/>
  <c r="K181" i="27"/>
  <c r="L181" i="27" s="1"/>
  <c r="J181" i="27"/>
  <c r="K180" i="27"/>
  <c r="L180" i="27" s="1"/>
  <c r="J180" i="27"/>
  <c r="K179" i="27"/>
  <c r="L179" i="27" s="1"/>
  <c r="J179" i="27"/>
  <c r="K178" i="27"/>
  <c r="L178" i="27" s="1"/>
  <c r="J178" i="27"/>
  <c r="K177" i="27"/>
  <c r="L177" i="27" s="1"/>
  <c r="J177" i="27"/>
  <c r="K176" i="27"/>
  <c r="L176" i="27" s="1"/>
  <c r="J176" i="27"/>
  <c r="K175" i="27"/>
  <c r="L175" i="27" s="1"/>
  <c r="J175" i="27"/>
  <c r="K174" i="27"/>
  <c r="L174" i="27" s="1"/>
  <c r="J174" i="27"/>
  <c r="K173" i="27"/>
  <c r="L173" i="27" s="1"/>
  <c r="J173" i="27"/>
  <c r="K172" i="27"/>
  <c r="L172" i="27" s="1"/>
  <c r="J172" i="27"/>
  <c r="K171" i="27"/>
  <c r="L171" i="27" s="1"/>
  <c r="J171" i="27"/>
  <c r="K170" i="27"/>
  <c r="L170" i="27" s="1"/>
  <c r="J170" i="27"/>
  <c r="K169" i="27"/>
  <c r="L169" i="27" s="1"/>
  <c r="J169" i="27"/>
  <c r="K168" i="27"/>
  <c r="L168" i="27" s="1"/>
  <c r="J168" i="27"/>
  <c r="K167" i="27"/>
  <c r="L167" i="27" s="1"/>
  <c r="J167" i="27"/>
  <c r="K166" i="27"/>
  <c r="L166" i="27" s="1"/>
  <c r="J166" i="27"/>
  <c r="K165" i="27"/>
  <c r="L165" i="27" s="1"/>
  <c r="J165" i="27"/>
  <c r="K164" i="27"/>
  <c r="L164" i="27" s="1"/>
  <c r="J164" i="27"/>
  <c r="K163" i="27"/>
  <c r="L163" i="27" s="1"/>
  <c r="J163" i="27"/>
  <c r="K162" i="27"/>
  <c r="L162" i="27" s="1"/>
  <c r="J162" i="27"/>
  <c r="K161" i="27"/>
  <c r="L161" i="27" s="1"/>
  <c r="J161" i="27"/>
  <c r="K160" i="27"/>
  <c r="L160" i="27" s="1"/>
  <c r="J160" i="27"/>
  <c r="K159" i="27"/>
  <c r="L159" i="27" s="1"/>
  <c r="J159" i="27"/>
  <c r="K158" i="27"/>
  <c r="L158" i="27" s="1"/>
  <c r="J158" i="27"/>
  <c r="K157" i="27"/>
  <c r="L157" i="27" s="1"/>
  <c r="J157" i="27"/>
  <c r="K156" i="27"/>
  <c r="L156" i="27" s="1"/>
  <c r="J156" i="27"/>
  <c r="K155" i="27"/>
  <c r="L155" i="27" s="1"/>
  <c r="J155" i="27"/>
  <c r="K154" i="27"/>
  <c r="L154" i="27" s="1"/>
  <c r="J154" i="27"/>
  <c r="K153" i="27"/>
  <c r="L153" i="27" s="1"/>
  <c r="J153" i="27"/>
  <c r="K152" i="27"/>
  <c r="L152" i="27" s="1"/>
  <c r="J152" i="27"/>
  <c r="K151" i="27"/>
  <c r="L151" i="27" s="1"/>
  <c r="J151" i="27"/>
  <c r="K150" i="27"/>
  <c r="L150" i="27" s="1"/>
  <c r="J150" i="27"/>
  <c r="K149" i="27"/>
  <c r="L149" i="27" s="1"/>
  <c r="J149" i="27"/>
  <c r="K148" i="27"/>
  <c r="L148" i="27" s="1"/>
  <c r="J148" i="27"/>
  <c r="K147" i="27"/>
  <c r="L147" i="27" s="1"/>
  <c r="J147" i="27"/>
  <c r="K146" i="27"/>
  <c r="L146" i="27" s="1"/>
  <c r="J146" i="27"/>
  <c r="K145" i="27"/>
  <c r="L145" i="27" s="1"/>
  <c r="J145" i="27"/>
  <c r="K144" i="27"/>
  <c r="L144" i="27" s="1"/>
  <c r="J144" i="27"/>
  <c r="K143" i="27"/>
  <c r="L143" i="27" s="1"/>
  <c r="J143" i="27"/>
  <c r="K142" i="27"/>
  <c r="L142" i="27" s="1"/>
  <c r="J142" i="27"/>
  <c r="K141" i="27"/>
  <c r="L141" i="27" s="1"/>
  <c r="J141" i="27"/>
  <c r="K140" i="27"/>
  <c r="L140" i="27" s="1"/>
  <c r="J140" i="27"/>
  <c r="K139" i="27"/>
  <c r="L139" i="27" s="1"/>
  <c r="J139" i="27"/>
  <c r="K138" i="27"/>
  <c r="L138" i="27" s="1"/>
  <c r="J138" i="27"/>
  <c r="K137" i="27"/>
  <c r="L137" i="27" s="1"/>
  <c r="J137" i="27"/>
  <c r="K136" i="27"/>
  <c r="L136" i="27" s="1"/>
  <c r="J136" i="27"/>
  <c r="K135" i="27"/>
  <c r="L135" i="27" s="1"/>
  <c r="J135" i="27"/>
  <c r="K134" i="27"/>
  <c r="L134" i="27" s="1"/>
  <c r="J134" i="27"/>
  <c r="K133" i="27"/>
  <c r="L133" i="27" s="1"/>
  <c r="J133" i="27"/>
  <c r="K132" i="27"/>
  <c r="L132" i="27" s="1"/>
  <c r="J132" i="27"/>
  <c r="K131" i="27"/>
  <c r="L131" i="27" s="1"/>
  <c r="J131" i="27"/>
  <c r="K130" i="27"/>
  <c r="L130" i="27" s="1"/>
  <c r="J130" i="27"/>
  <c r="K129" i="27"/>
  <c r="L129" i="27" s="1"/>
  <c r="J129" i="27"/>
  <c r="K128" i="27"/>
  <c r="L128" i="27" s="1"/>
  <c r="J128" i="27"/>
  <c r="K127" i="27"/>
  <c r="L127" i="27" s="1"/>
  <c r="J127" i="27"/>
  <c r="K126" i="27"/>
  <c r="L126" i="27" s="1"/>
  <c r="J126" i="27"/>
  <c r="K125" i="27"/>
  <c r="L125" i="27" s="1"/>
  <c r="J125" i="27"/>
  <c r="K124" i="27"/>
  <c r="L124" i="27" s="1"/>
  <c r="J124" i="27"/>
  <c r="K123" i="27"/>
  <c r="L123" i="27" s="1"/>
  <c r="J123" i="27"/>
  <c r="K122" i="27"/>
  <c r="L122" i="27" s="1"/>
  <c r="J122" i="27"/>
  <c r="K121" i="27"/>
  <c r="L121" i="27" s="1"/>
  <c r="J121" i="27"/>
  <c r="K120" i="27"/>
  <c r="L120" i="27" s="1"/>
  <c r="J120" i="27"/>
  <c r="K119" i="27"/>
  <c r="L119" i="27" s="1"/>
  <c r="J119" i="27"/>
  <c r="K118" i="27"/>
  <c r="L118" i="27" s="1"/>
  <c r="J118" i="27"/>
  <c r="K117" i="27"/>
  <c r="L117" i="27" s="1"/>
  <c r="J117" i="27"/>
  <c r="K116" i="27"/>
  <c r="L116" i="27" s="1"/>
  <c r="J116" i="27"/>
  <c r="K115" i="27"/>
  <c r="L115" i="27" s="1"/>
  <c r="J115" i="27"/>
  <c r="K114" i="27"/>
  <c r="L114" i="27" s="1"/>
  <c r="J114" i="27"/>
  <c r="K113" i="27"/>
  <c r="L113" i="27" s="1"/>
  <c r="J113" i="27"/>
  <c r="K112" i="27"/>
  <c r="L112" i="27" s="1"/>
  <c r="J112" i="27"/>
  <c r="K111" i="27"/>
  <c r="L111" i="27" s="1"/>
  <c r="J111" i="27"/>
  <c r="K110" i="27"/>
  <c r="L110" i="27" s="1"/>
  <c r="J110" i="27"/>
  <c r="K109" i="27"/>
  <c r="L109" i="27" s="1"/>
  <c r="J109" i="27"/>
  <c r="K108" i="27"/>
  <c r="L108" i="27" s="1"/>
  <c r="J108" i="27"/>
  <c r="K107" i="27"/>
  <c r="L107" i="27" s="1"/>
  <c r="J107" i="27"/>
  <c r="K106" i="27"/>
  <c r="L106" i="27" s="1"/>
  <c r="J106" i="27"/>
  <c r="K105" i="27"/>
  <c r="L105" i="27" s="1"/>
  <c r="J105" i="27"/>
  <c r="K104" i="27"/>
  <c r="L104" i="27" s="1"/>
  <c r="J104" i="27"/>
  <c r="K103" i="27"/>
  <c r="L103" i="27" s="1"/>
  <c r="J103" i="27"/>
  <c r="K102" i="27"/>
  <c r="L102" i="27" s="1"/>
  <c r="J102" i="27"/>
  <c r="K101" i="27"/>
  <c r="L101" i="27" s="1"/>
  <c r="J101" i="27"/>
  <c r="K100" i="27"/>
  <c r="L100" i="27" s="1"/>
  <c r="J100" i="27"/>
  <c r="K99" i="27"/>
  <c r="L99" i="27" s="1"/>
  <c r="J99" i="27"/>
  <c r="K98" i="27"/>
  <c r="L98" i="27" s="1"/>
  <c r="J98" i="27"/>
  <c r="K97" i="27"/>
  <c r="L97" i="27" s="1"/>
  <c r="J97" i="27"/>
  <c r="K96" i="27"/>
  <c r="L96" i="27" s="1"/>
  <c r="J96" i="27"/>
  <c r="K95" i="27"/>
  <c r="L95" i="27" s="1"/>
  <c r="J95" i="27"/>
  <c r="K94" i="27"/>
  <c r="L94" i="27" s="1"/>
  <c r="J94" i="27"/>
  <c r="K93" i="27"/>
  <c r="L93" i="27" s="1"/>
  <c r="J93" i="27"/>
  <c r="K92" i="27"/>
  <c r="L92" i="27" s="1"/>
  <c r="J92" i="27"/>
  <c r="K91" i="27"/>
  <c r="L91" i="27" s="1"/>
  <c r="J91" i="27"/>
  <c r="K90" i="27"/>
  <c r="L90" i="27" s="1"/>
  <c r="J90" i="27"/>
  <c r="K89" i="27"/>
  <c r="L89" i="27" s="1"/>
  <c r="J89" i="27"/>
  <c r="K88" i="27"/>
  <c r="L88" i="27" s="1"/>
  <c r="J88" i="27"/>
  <c r="K87" i="27"/>
  <c r="L87" i="27" s="1"/>
  <c r="J87" i="27"/>
  <c r="K86" i="27"/>
  <c r="L86" i="27" s="1"/>
  <c r="J86" i="27"/>
  <c r="K85" i="27"/>
  <c r="L85" i="27" s="1"/>
  <c r="J85" i="27"/>
  <c r="K84" i="27"/>
  <c r="L84" i="27" s="1"/>
  <c r="J84" i="27"/>
  <c r="K83" i="27"/>
  <c r="L83" i="27" s="1"/>
  <c r="J83" i="27"/>
  <c r="K82" i="27"/>
  <c r="L82" i="27" s="1"/>
  <c r="J82" i="27"/>
  <c r="K81" i="27"/>
  <c r="L81" i="27" s="1"/>
  <c r="J81" i="27"/>
  <c r="K80" i="27"/>
  <c r="L80" i="27" s="1"/>
  <c r="J80" i="27"/>
  <c r="K79" i="27"/>
  <c r="L79" i="27" s="1"/>
  <c r="J79" i="27"/>
  <c r="K78" i="27"/>
  <c r="L78" i="27" s="1"/>
  <c r="J78" i="27"/>
  <c r="K77" i="27"/>
  <c r="L77" i="27" s="1"/>
  <c r="J77" i="27"/>
  <c r="K76" i="27"/>
  <c r="L76" i="27" s="1"/>
  <c r="J76" i="27"/>
  <c r="K75" i="27"/>
  <c r="L75" i="27" s="1"/>
  <c r="J75" i="27"/>
  <c r="K74" i="27"/>
  <c r="L74" i="27" s="1"/>
  <c r="J74" i="27"/>
  <c r="K73" i="27"/>
  <c r="L73" i="27" s="1"/>
  <c r="J73" i="27"/>
  <c r="K72" i="27"/>
  <c r="L72" i="27" s="1"/>
  <c r="J72" i="27"/>
  <c r="K71" i="27"/>
  <c r="L71" i="27" s="1"/>
  <c r="J71" i="27"/>
  <c r="K70" i="27"/>
  <c r="L70" i="27" s="1"/>
  <c r="J70" i="27"/>
  <c r="K69" i="27"/>
  <c r="L69" i="27" s="1"/>
  <c r="J69" i="27"/>
  <c r="K68" i="27"/>
  <c r="L68" i="27" s="1"/>
  <c r="J68" i="27"/>
  <c r="K67" i="27"/>
  <c r="L67" i="27" s="1"/>
  <c r="J67" i="27"/>
  <c r="K66" i="27"/>
  <c r="L66" i="27" s="1"/>
  <c r="J66" i="27"/>
  <c r="K65" i="27"/>
  <c r="L65" i="27" s="1"/>
  <c r="J65" i="27"/>
  <c r="K64" i="27"/>
  <c r="L64" i="27" s="1"/>
  <c r="J64" i="27"/>
  <c r="K63" i="27"/>
  <c r="L63" i="27" s="1"/>
  <c r="J63" i="27"/>
  <c r="K62" i="27"/>
  <c r="L62" i="27" s="1"/>
  <c r="J62" i="27"/>
  <c r="K61" i="27"/>
  <c r="L61" i="27" s="1"/>
  <c r="J61" i="27"/>
  <c r="K60" i="27"/>
  <c r="L60" i="27" s="1"/>
  <c r="J60" i="27"/>
  <c r="K59" i="27"/>
  <c r="L59" i="27" s="1"/>
  <c r="J59" i="27"/>
  <c r="K58" i="27"/>
  <c r="L58" i="27" s="1"/>
  <c r="J58" i="27"/>
  <c r="K57" i="27"/>
  <c r="L57" i="27" s="1"/>
  <c r="J57" i="27"/>
  <c r="K56" i="27"/>
  <c r="L56" i="27" s="1"/>
  <c r="J56" i="27"/>
  <c r="K55" i="27"/>
  <c r="L55" i="27" s="1"/>
  <c r="J55" i="27"/>
  <c r="K54" i="27"/>
  <c r="L54" i="27" s="1"/>
  <c r="J54" i="27"/>
  <c r="K53" i="27"/>
  <c r="L53" i="27" s="1"/>
  <c r="J53" i="27"/>
  <c r="K52" i="27"/>
  <c r="L52" i="27" s="1"/>
  <c r="J52" i="27"/>
  <c r="K51" i="27"/>
  <c r="L51" i="27" s="1"/>
  <c r="J51" i="27"/>
  <c r="K50" i="27"/>
  <c r="L50" i="27" s="1"/>
  <c r="J50" i="27"/>
  <c r="K49" i="27"/>
  <c r="L49" i="27" s="1"/>
  <c r="J49" i="27"/>
  <c r="K48" i="27"/>
  <c r="L48" i="27" s="1"/>
  <c r="J48" i="27"/>
  <c r="K47" i="27"/>
  <c r="L47" i="27" s="1"/>
  <c r="J47" i="27"/>
  <c r="K46" i="27"/>
  <c r="L46" i="27" s="1"/>
  <c r="J46" i="27"/>
  <c r="K45" i="27"/>
  <c r="L45" i="27" s="1"/>
  <c r="J45" i="27"/>
  <c r="K44" i="27"/>
  <c r="L44" i="27" s="1"/>
  <c r="J44" i="27"/>
  <c r="K43" i="27"/>
  <c r="L43" i="27" s="1"/>
  <c r="J43" i="27"/>
  <c r="K42" i="27"/>
  <c r="L42" i="27" s="1"/>
  <c r="J42" i="27"/>
  <c r="K41" i="27"/>
  <c r="L41" i="27" s="1"/>
  <c r="J41" i="27"/>
  <c r="K40" i="27"/>
  <c r="L40" i="27" s="1"/>
  <c r="J40" i="27"/>
  <c r="K39" i="27"/>
  <c r="L39" i="27" s="1"/>
  <c r="J39" i="27"/>
  <c r="K38" i="27"/>
  <c r="L38" i="27" s="1"/>
  <c r="J38" i="27"/>
  <c r="K37" i="27"/>
  <c r="L37" i="27" s="1"/>
  <c r="J37" i="27"/>
  <c r="K36" i="27"/>
  <c r="L36" i="27" s="1"/>
  <c r="J36" i="27"/>
  <c r="K35" i="27"/>
  <c r="L35" i="27" s="1"/>
  <c r="J35" i="27"/>
  <c r="K34" i="27"/>
  <c r="L34" i="27" s="1"/>
  <c r="J34" i="27"/>
  <c r="K33" i="27"/>
  <c r="L33" i="27" s="1"/>
  <c r="J33" i="27"/>
  <c r="K32" i="27"/>
  <c r="L32" i="27" s="1"/>
  <c r="J32" i="27"/>
  <c r="K31" i="27"/>
  <c r="L31" i="27" s="1"/>
  <c r="J31" i="27"/>
  <c r="K30" i="27"/>
  <c r="L30" i="27" s="1"/>
  <c r="J30" i="27"/>
  <c r="K29" i="27"/>
  <c r="L29" i="27" s="1"/>
  <c r="J29" i="27"/>
  <c r="K28" i="27"/>
  <c r="L28" i="27" s="1"/>
  <c r="J28" i="27"/>
  <c r="K27" i="27"/>
  <c r="L27" i="27" s="1"/>
  <c r="J27" i="27"/>
  <c r="K26" i="27"/>
  <c r="L26" i="27" s="1"/>
  <c r="J26" i="27"/>
  <c r="K25" i="27"/>
  <c r="L25" i="27" s="1"/>
  <c r="J25" i="27"/>
  <c r="K24" i="27"/>
  <c r="L24" i="27" s="1"/>
  <c r="J24" i="27"/>
  <c r="K23" i="27"/>
  <c r="L23" i="27" s="1"/>
  <c r="J23" i="27"/>
  <c r="K22" i="27"/>
  <c r="L22" i="27" s="1"/>
  <c r="J22" i="27"/>
  <c r="K21" i="27"/>
  <c r="L21" i="27" s="1"/>
  <c r="J21" i="27"/>
  <c r="K20" i="27"/>
  <c r="L20" i="27" s="1"/>
  <c r="J20" i="27"/>
  <c r="K19" i="27"/>
  <c r="L19" i="27" s="1"/>
  <c r="J19" i="27"/>
  <c r="K18" i="27"/>
  <c r="L18" i="27" s="1"/>
  <c r="J18" i="27"/>
  <c r="K17" i="27"/>
  <c r="L17" i="27" s="1"/>
  <c r="J17" i="27"/>
  <c r="K16" i="27"/>
  <c r="L16" i="27" s="1"/>
  <c r="J16" i="27"/>
  <c r="K15" i="27"/>
  <c r="L15" i="27" s="1"/>
  <c r="J15" i="27"/>
  <c r="K14" i="27"/>
  <c r="L14" i="27" s="1"/>
  <c r="J14" i="27"/>
  <c r="K13" i="27"/>
  <c r="L13" i="27" s="1"/>
  <c r="J13" i="27"/>
  <c r="K12" i="27"/>
  <c r="L12" i="27" s="1"/>
  <c r="J12" i="27"/>
  <c r="K11" i="27"/>
  <c r="L11" i="27" s="1"/>
  <c r="J11" i="27"/>
  <c r="L1004" i="27"/>
  <c r="L997" i="27"/>
  <c r="L990" i="27"/>
  <c r="L945" i="27"/>
  <c r="L941" i="27"/>
  <c r="L908" i="27"/>
  <c r="L904" i="27"/>
  <c r="L844" i="27"/>
  <c r="L810" i="27"/>
  <c r="L772" i="27"/>
  <c r="L756" i="27"/>
  <c r="L727" i="27"/>
  <c r="L707" i="27"/>
  <c r="L1009" i="27"/>
  <c r="L949" i="27"/>
  <c r="L915" i="27"/>
  <c r="L889" i="27"/>
  <c r="L867" i="27"/>
  <c r="L855" i="27"/>
  <c r="L847" i="27"/>
  <c r="L711" i="27"/>
  <c r="L703" i="27"/>
  <c r="L688" i="27"/>
  <c r="L539" i="27"/>
  <c r="K6" i="27"/>
  <c r="J6" i="27"/>
  <c r="L6" i="27" l="1"/>
</calcChain>
</file>

<file path=xl/sharedStrings.xml><?xml version="1.0" encoding="utf-8"?>
<sst xmlns="http://schemas.openxmlformats.org/spreadsheetml/2006/main" count="3597" uniqueCount="2260">
  <si>
    <t>年</t>
    <rPh sb="0" eb="1">
      <t>ネン</t>
    </rPh>
    <phoneticPr fontId="2"/>
  </si>
  <si>
    <t>月</t>
    <rPh sb="0" eb="1">
      <t>ガツ</t>
    </rPh>
    <phoneticPr fontId="2"/>
  </si>
  <si>
    <t>日</t>
    <rPh sb="0" eb="1">
      <t>ヒ</t>
    </rPh>
    <phoneticPr fontId="2"/>
  </si>
  <si>
    <t>商品番号</t>
    <rPh sb="0" eb="2">
      <t>ショウヒン</t>
    </rPh>
    <rPh sb="2" eb="4">
      <t>バンゴウ</t>
    </rPh>
    <phoneticPr fontId="2"/>
  </si>
  <si>
    <t>-</t>
    <phoneticPr fontId="2"/>
  </si>
  <si>
    <t>電話番号</t>
    <rPh sb="0" eb="2">
      <t>デンワ</t>
    </rPh>
    <rPh sb="2" eb="4">
      <t>バンゴウ</t>
    </rPh>
    <phoneticPr fontId="2"/>
  </si>
  <si>
    <t>日中連絡先</t>
    <rPh sb="0" eb="2">
      <t>ニッチュウ</t>
    </rPh>
    <rPh sb="2" eb="5">
      <t>レンラクサキ</t>
    </rPh>
    <phoneticPr fontId="2"/>
  </si>
  <si>
    <t>合計件数</t>
    <rPh sb="0" eb="2">
      <t>ゴウケイ</t>
    </rPh>
    <rPh sb="2" eb="4">
      <t>ケンスウ</t>
    </rPh>
    <phoneticPr fontId="2"/>
  </si>
  <si>
    <t>合計個数</t>
    <rPh sb="0" eb="2">
      <t>ゴウケイ</t>
    </rPh>
    <rPh sb="2" eb="4">
      <t>コスウ</t>
    </rPh>
    <phoneticPr fontId="2"/>
  </si>
  <si>
    <t>配達
希望日</t>
    <rPh sb="0" eb="2">
      <t>ハイタツ</t>
    </rPh>
    <rPh sb="3" eb="6">
      <t>キボウビ</t>
    </rPh>
    <phoneticPr fontId="2"/>
  </si>
  <si>
    <t>のし名入</t>
    <rPh sb="2" eb="3">
      <t>ナ</t>
    </rPh>
    <rPh sb="3" eb="4">
      <t>イ</t>
    </rPh>
    <phoneticPr fontId="2"/>
  </si>
  <si>
    <t>その他・摘要</t>
    <rPh sb="2" eb="3">
      <t>タ</t>
    </rPh>
    <rPh sb="4" eb="6">
      <t>テキヨウ</t>
    </rPh>
    <phoneticPr fontId="2"/>
  </si>
  <si>
    <t>挨拶状
有無</t>
    <rPh sb="0" eb="3">
      <t>アイサツジョウ</t>
    </rPh>
    <rPh sb="4" eb="6">
      <t>ウム</t>
    </rPh>
    <phoneticPr fontId="2"/>
  </si>
  <si>
    <t>届先情報</t>
    <rPh sb="0" eb="1">
      <t>トドケ</t>
    </rPh>
    <rPh sb="1" eb="2">
      <t>サキ</t>
    </rPh>
    <rPh sb="2" eb="4">
      <t>ジョウホウ</t>
    </rPh>
    <phoneticPr fontId="2"/>
  </si>
  <si>
    <t>No</t>
  </si>
  <si>
    <t>商品名</t>
    <rPh sb="0" eb="3">
      <t>ショウヒンメイ</t>
    </rPh>
    <phoneticPr fontId="2"/>
  </si>
  <si>
    <t>社員コード　</t>
    <rPh sb="0" eb="2">
      <t>シャイン</t>
    </rPh>
    <phoneticPr fontId="2"/>
  </si>
  <si>
    <t>郵便局名　</t>
    <rPh sb="0" eb="3">
      <t>ユウビンキョク</t>
    </rPh>
    <rPh sb="3" eb="4">
      <t>メイ</t>
    </rPh>
    <phoneticPr fontId="2"/>
  </si>
  <si>
    <t>局所コード　</t>
    <rPh sb="0" eb="2">
      <t>キョクショ</t>
    </rPh>
    <phoneticPr fontId="2"/>
  </si>
  <si>
    <t>担当者氏名　</t>
    <rPh sb="0" eb="3">
      <t>タントウシャ</t>
    </rPh>
    <rPh sb="3" eb="5">
      <t>シメイ</t>
    </rPh>
    <phoneticPr fontId="2"/>
  </si>
  <si>
    <t>のし紙指定</t>
    <rPh sb="2" eb="3">
      <t>カミ</t>
    </rPh>
    <rPh sb="3" eb="5">
      <t>シテイ</t>
    </rPh>
    <phoneticPr fontId="2"/>
  </si>
  <si>
    <t>カード</t>
  </si>
  <si>
    <t>手提げ袋要否</t>
    <rPh sb="0" eb="2">
      <t>テサ</t>
    </rPh>
    <rPh sb="3" eb="4">
      <t>ブクロ</t>
    </rPh>
    <rPh sb="4" eb="6">
      <t>ヨウヒ</t>
    </rPh>
    <phoneticPr fontId="2"/>
  </si>
  <si>
    <t>挨拶状有無</t>
    <rPh sb="0" eb="3">
      <t>アイサツジョウ</t>
    </rPh>
    <rPh sb="3" eb="5">
      <t>ウム</t>
    </rPh>
    <phoneticPr fontId="2"/>
  </si>
  <si>
    <t>のし位置</t>
    <rPh sb="2" eb="4">
      <t>イチ</t>
    </rPh>
    <phoneticPr fontId="2"/>
  </si>
  <si>
    <t>名称</t>
    <rPh sb="0" eb="2">
      <t>メイショウ</t>
    </rPh>
    <phoneticPr fontId="2"/>
  </si>
  <si>
    <t>コード</t>
  </si>
  <si>
    <t>00：のし紙なし</t>
  </si>
  <si>
    <t>00</t>
  </si>
  <si>
    <t>00：なし</t>
  </si>
  <si>
    <t>内のし</t>
    <rPh sb="0" eb="1">
      <t>ウチ</t>
    </rPh>
    <phoneticPr fontId="2"/>
  </si>
  <si>
    <t>外のし</t>
    <rPh sb="0" eb="1">
      <t>ソト</t>
    </rPh>
    <phoneticPr fontId="2"/>
  </si>
  <si>
    <t>02：御中元（蝶結び）</t>
  </si>
  <si>
    <t>02</t>
  </si>
  <si>
    <t>03：御歳暮（蝶結び）</t>
  </si>
  <si>
    <t>03</t>
  </si>
  <si>
    <t>05：寿（結びきり）</t>
  </si>
  <si>
    <t>05</t>
  </si>
  <si>
    <t>06：御礼（蝶結び）</t>
  </si>
  <si>
    <t>06</t>
  </si>
  <si>
    <t>09：御出産御祝（蝶結び）</t>
  </si>
  <si>
    <t>09</t>
  </si>
  <si>
    <t>10：出産内祝（蝶結び）</t>
  </si>
  <si>
    <t>10</t>
  </si>
  <si>
    <t>11：新築内祝（蝶結び）</t>
  </si>
  <si>
    <t>11</t>
  </si>
  <si>
    <t>12：入学内祝（蝶結び）</t>
  </si>
  <si>
    <t>12</t>
  </si>
  <si>
    <t>13：誕生日御祝（蝶結び）</t>
  </si>
  <si>
    <t>13</t>
  </si>
  <si>
    <t>15：進学内祝（蝶結び）</t>
  </si>
  <si>
    <t>15</t>
  </si>
  <si>
    <t>16：御祝（蝶結び）</t>
  </si>
  <si>
    <t>16</t>
  </si>
  <si>
    <t>17：御祝（結びきり）</t>
  </si>
  <si>
    <t>17</t>
  </si>
  <si>
    <t>18：内祝（蝶結び）</t>
  </si>
  <si>
    <t>18</t>
  </si>
  <si>
    <t>19：内祝（結びきり）</t>
  </si>
  <si>
    <t>19</t>
  </si>
  <si>
    <t>20：粗品（蝶結び）</t>
  </si>
  <si>
    <t>20</t>
  </si>
  <si>
    <t>21：記念品（蝶結び）</t>
  </si>
  <si>
    <t>21</t>
  </si>
  <si>
    <t>22：御挨拶（蝶結び）</t>
  </si>
  <si>
    <t>22</t>
  </si>
  <si>
    <t>23：ごあいさつ（蝶結び）</t>
  </si>
  <si>
    <t>23</t>
  </si>
  <si>
    <t>25：寸志（蝶結び）</t>
  </si>
  <si>
    <t>25</t>
  </si>
  <si>
    <t>26</t>
  </si>
  <si>
    <t>27：暑中御伺（蝶結び）</t>
  </si>
  <si>
    <t>27</t>
  </si>
  <si>
    <t>28：残暑御見舞（蝶結び）</t>
  </si>
  <si>
    <t>28</t>
  </si>
  <si>
    <t>29：寒中御見舞（蝶結び）</t>
  </si>
  <si>
    <t>29</t>
  </si>
  <si>
    <t>31：御見舞（結びきり）</t>
  </si>
  <si>
    <t>31</t>
  </si>
  <si>
    <t>32：全快祝（結びきり）</t>
  </si>
  <si>
    <t>32</t>
  </si>
  <si>
    <t>33：快気祝（結びきり）</t>
  </si>
  <si>
    <t>33</t>
  </si>
  <si>
    <t>35：快気内祝（結びきり）</t>
  </si>
  <si>
    <t>35</t>
  </si>
  <si>
    <t>36：志（赤）（蝶結び）</t>
  </si>
  <si>
    <t>36</t>
  </si>
  <si>
    <t>37：無地のし（慶事・蝶結び）</t>
  </si>
  <si>
    <t>37</t>
  </si>
  <si>
    <t>38：無地のし（慶事・結びきり）</t>
  </si>
  <si>
    <t>38</t>
  </si>
  <si>
    <t>50：志（仏事・結びきり）</t>
  </si>
  <si>
    <t>50</t>
  </si>
  <si>
    <t>51：御供（結びきり）</t>
  </si>
  <si>
    <t>51</t>
  </si>
  <si>
    <t>52：満中陰志（結びきり）</t>
  </si>
  <si>
    <t>52</t>
  </si>
  <si>
    <t>53：粗供養（結びきり）</t>
  </si>
  <si>
    <t>53</t>
  </si>
  <si>
    <t>55：偲び草（結びきり）</t>
  </si>
  <si>
    <t>55</t>
  </si>
  <si>
    <t>56：初盆（結びきり）</t>
  </si>
  <si>
    <t>56</t>
  </si>
  <si>
    <t>57：忌明御礼（結びきり）</t>
  </si>
  <si>
    <t>57</t>
  </si>
  <si>
    <t>58：忌明（結びきり）</t>
  </si>
  <si>
    <t>58</t>
  </si>
  <si>
    <t>59：忌明志（結びきり）</t>
  </si>
  <si>
    <t>59</t>
  </si>
  <si>
    <t>60：一周忌（結びきり）</t>
  </si>
  <si>
    <t>60</t>
  </si>
  <si>
    <t>61：三回忌（結びきり）</t>
  </si>
  <si>
    <t>61</t>
  </si>
  <si>
    <t>62：七回忌（結びきり）</t>
  </si>
  <si>
    <t>62</t>
  </si>
  <si>
    <t>63：十三回忌（結びきり）</t>
  </si>
  <si>
    <t>63</t>
  </si>
  <si>
    <t>65：三十三回忌（結びきり）</t>
  </si>
  <si>
    <t>65</t>
  </si>
  <si>
    <t>66：無地のし（仏事・結びきり）</t>
  </si>
  <si>
    <t>66</t>
  </si>
  <si>
    <t>70：志（仏事・結びきり・黄白）</t>
  </si>
  <si>
    <t>70</t>
  </si>
  <si>
    <t>71：御供（結びきり・黄白）</t>
  </si>
  <si>
    <t>71</t>
  </si>
  <si>
    <t>72：無地のし（仏事・結びきり・黄白）</t>
  </si>
  <si>
    <t>72</t>
  </si>
  <si>
    <t>80：御年賀（蝶結び）</t>
  </si>
  <si>
    <t>80</t>
  </si>
  <si>
    <t>81：母の日（蝶結び）</t>
  </si>
  <si>
    <t>81</t>
  </si>
  <si>
    <t>82：父の日（蝶結び）</t>
  </si>
  <si>
    <t>82</t>
  </si>
  <si>
    <t>83：御就職祝（蝶結び）</t>
  </si>
  <si>
    <t>83</t>
  </si>
  <si>
    <t>84：御入学祝（蝶結び）</t>
  </si>
  <si>
    <t>84</t>
  </si>
  <si>
    <t>85：無地のし（婚礼用・結びきり）</t>
  </si>
  <si>
    <t>85</t>
  </si>
  <si>
    <t>99：その他</t>
  </si>
  <si>
    <t>99</t>
  </si>
  <si>
    <t>0：不要</t>
    <rPh sb="2" eb="4">
      <t>フヨウ</t>
    </rPh>
    <phoneticPr fontId="2"/>
  </si>
  <si>
    <t>1：必要</t>
    <rPh sb="2" eb="4">
      <t>ヒツヨウ</t>
    </rPh>
    <phoneticPr fontId="2"/>
  </si>
  <si>
    <t>00：指定なし</t>
    <phoneticPr fontId="2"/>
  </si>
  <si>
    <t>60：午前中</t>
    <phoneticPr fontId="2"/>
  </si>
  <si>
    <t>65：12-14時</t>
    <phoneticPr fontId="2"/>
  </si>
  <si>
    <t>70：14-16時</t>
    <phoneticPr fontId="2"/>
  </si>
  <si>
    <t>75：16-18時</t>
    <phoneticPr fontId="2"/>
  </si>
  <si>
    <t>80：18-20時</t>
    <phoneticPr fontId="2"/>
  </si>
  <si>
    <t>0：無し</t>
    <rPh sb="2" eb="3">
      <t>ナ</t>
    </rPh>
    <phoneticPr fontId="2"/>
  </si>
  <si>
    <t>1：有り</t>
    <rPh sb="2" eb="3">
      <t>ア</t>
    </rPh>
    <phoneticPr fontId="2"/>
  </si>
  <si>
    <t>■ご依頼主欄　</t>
    <rPh sb="2" eb="5">
      <t>イライヌシ</t>
    </rPh>
    <rPh sb="5" eb="6">
      <t>ラン</t>
    </rPh>
    <phoneticPr fontId="2"/>
  </si>
  <si>
    <t>半角7桁</t>
    <rPh sb="0" eb="2">
      <t>ハンカク</t>
    </rPh>
    <rPh sb="3" eb="4">
      <t>ケタ</t>
    </rPh>
    <phoneticPr fontId="2"/>
  </si>
  <si>
    <t>全角50桁</t>
    <rPh sb="0" eb="2">
      <t>ゼンカク</t>
    </rPh>
    <rPh sb="4" eb="5">
      <t>ケタ</t>
    </rPh>
    <phoneticPr fontId="2"/>
  </si>
  <si>
    <t>全角40桁</t>
    <rPh sb="0" eb="2">
      <t>ゼンカク</t>
    </rPh>
    <rPh sb="4" eb="5">
      <t>ケタ</t>
    </rPh>
    <phoneticPr fontId="2"/>
  </si>
  <si>
    <t>半角11桁</t>
    <rPh sb="0" eb="2">
      <t>ハンカク</t>
    </rPh>
    <rPh sb="4" eb="5">
      <t>ケタ</t>
    </rPh>
    <phoneticPr fontId="2"/>
  </si>
  <si>
    <t>yyyymmdd</t>
    <phoneticPr fontId="2"/>
  </si>
  <si>
    <t>社員コード</t>
    <rPh sb="0" eb="2">
      <t>シャイン</t>
    </rPh>
    <phoneticPr fontId="2"/>
  </si>
  <si>
    <t>局所コード</t>
    <rPh sb="0" eb="2">
      <t>キョクショ</t>
    </rPh>
    <phoneticPr fontId="2"/>
  </si>
  <si>
    <t>半角10桁</t>
    <rPh sb="0" eb="2">
      <t>ハンカク</t>
    </rPh>
    <rPh sb="4" eb="5">
      <t>ケタ</t>
    </rPh>
    <phoneticPr fontId="2"/>
  </si>
  <si>
    <t>半角3桁</t>
    <rPh sb="0" eb="2">
      <t>ハンカク</t>
    </rPh>
    <rPh sb="3" eb="4">
      <t>ケタ</t>
    </rPh>
    <phoneticPr fontId="2"/>
  </si>
  <si>
    <t>全角46桁</t>
    <rPh sb="0" eb="2">
      <t>ゼンカク</t>
    </rPh>
    <phoneticPr fontId="2"/>
  </si>
  <si>
    <t>お名前
（フリガナ）</t>
    <rPh sb="1" eb="3">
      <t>ナマエ</t>
    </rPh>
    <phoneticPr fontId="2"/>
  </si>
  <si>
    <t>所属</t>
    <rPh sb="0" eb="2">
      <t>ショゾク</t>
    </rPh>
    <phoneticPr fontId="2"/>
  </si>
  <si>
    <t>ご住所２（番地・建物名等）</t>
    <rPh sb="1" eb="3">
      <t>ジュウショ</t>
    </rPh>
    <rPh sb="5" eb="7">
      <t>バンチ</t>
    </rPh>
    <rPh sb="8" eb="10">
      <t>タテモノ</t>
    </rPh>
    <rPh sb="10" eb="11">
      <t>メイ</t>
    </rPh>
    <rPh sb="11" eb="12">
      <t>トウ</t>
    </rPh>
    <phoneticPr fontId="2"/>
  </si>
  <si>
    <t>ご住所２（番地・建物名等）</t>
    <phoneticPr fontId="2"/>
  </si>
  <si>
    <t>ご住所１（都道府県・市区町村）
※必須</t>
    <rPh sb="1" eb="3">
      <t>ジュウショ</t>
    </rPh>
    <rPh sb="5" eb="9">
      <t>トドウフケン</t>
    </rPh>
    <rPh sb="10" eb="12">
      <t>シク</t>
    </rPh>
    <rPh sb="12" eb="14">
      <t>チョウソン</t>
    </rPh>
    <rPh sb="17" eb="19">
      <t>ヒッス</t>
    </rPh>
    <phoneticPr fontId="2"/>
  </si>
  <si>
    <t>郵便番号
※必須</t>
    <rPh sb="0" eb="4">
      <t>ユウビンバンゴウ</t>
    </rPh>
    <phoneticPr fontId="2"/>
  </si>
  <si>
    <t>ご住所１（都道府県・市区町村）
※必須</t>
    <phoneticPr fontId="2"/>
  </si>
  <si>
    <t>お名前
※必須</t>
    <phoneticPr fontId="2"/>
  </si>
  <si>
    <t>商品番号
※必須</t>
    <rPh sb="0" eb="2">
      <t>ショウヒン</t>
    </rPh>
    <rPh sb="2" eb="4">
      <t>バンゴウ</t>
    </rPh>
    <phoneticPr fontId="2"/>
  </si>
  <si>
    <t>個数
※必須</t>
    <phoneticPr fontId="2"/>
  </si>
  <si>
    <t>割引率
※必須</t>
    <rPh sb="0" eb="2">
      <t>ワリビキ</t>
    </rPh>
    <rPh sb="2" eb="3">
      <t>リツ</t>
    </rPh>
    <phoneticPr fontId="2"/>
  </si>
  <si>
    <t>３：簡易局等</t>
    <rPh sb="2" eb="4">
      <t>カンイ</t>
    </rPh>
    <rPh sb="4" eb="5">
      <t>キョク</t>
    </rPh>
    <rPh sb="5" eb="6">
      <t>トウ</t>
    </rPh>
    <phoneticPr fontId="2"/>
  </si>
  <si>
    <t>※黄色部分をご入力ください。</t>
    <phoneticPr fontId="2"/>
  </si>
  <si>
    <t>郵便番号</t>
    <rPh sb="0" eb="4">
      <t>ユウビンバンゴウ</t>
    </rPh>
    <phoneticPr fontId="2"/>
  </si>
  <si>
    <t>お名前
（フリガナ）</t>
    <phoneticPr fontId="2"/>
  </si>
  <si>
    <t>水引位置</t>
    <rPh sb="0" eb="2">
      <t>ミズヒキ</t>
    </rPh>
    <rPh sb="2" eb="4">
      <t>イチ</t>
    </rPh>
    <phoneticPr fontId="2"/>
  </si>
  <si>
    <t>配達時間帯希望
※必須</t>
    <rPh sb="0" eb="2">
      <t>ハイタツ</t>
    </rPh>
    <rPh sb="2" eb="5">
      <t>ジカンタイ</t>
    </rPh>
    <rPh sb="5" eb="7">
      <t>キボウ</t>
    </rPh>
    <phoneticPr fontId="2"/>
  </si>
  <si>
    <t>のし紙指定
※必須</t>
    <rPh sb="2" eb="3">
      <t>ガミ</t>
    </rPh>
    <rPh sb="3" eb="5">
      <t>シテイ</t>
    </rPh>
    <phoneticPr fontId="2"/>
  </si>
  <si>
    <t>手提げ袋要否
※必須</t>
    <rPh sb="0" eb="2">
      <t>テサ</t>
    </rPh>
    <rPh sb="3" eb="4">
      <t>フクロ</t>
    </rPh>
    <phoneticPr fontId="2"/>
  </si>
  <si>
    <t>内のし・外のし</t>
    <rPh sb="0" eb="1">
      <t>ナイ</t>
    </rPh>
    <rPh sb="4" eb="5">
      <t>ソト</t>
    </rPh>
    <phoneticPr fontId="2"/>
  </si>
  <si>
    <t>配達時間帯希望</t>
    <rPh sb="0" eb="2">
      <t>ハイタツ</t>
    </rPh>
    <rPh sb="2" eb="5">
      <t>ジカンタイ</t>
    </rPh>
    <rPh sb="5" eb="7">
      <t>キボウ</t>
    </rPh>
    <phoneticPr fontId="2"/>
  </si>
  <si>
    <t>割引後商品番号</t>
    <rPh sb="0" eb="2">
      <t>ワリビキ</t>
    </rPh>
    <rPh sb="2" eb="3">
      <t>ゴ</t>
    </rPh>
    <rPh sb="3" eb="5">
      <t>ショウヒン</t>
    </rPh>
    <rPh sb="5" eb="7">
      <t>バンゴウ</t>
    </rPh>
    <phoneticPr fontId="2"/>
  </si>
  <si>
    <r>
      <t>局使用欄</t>
    </r>
    <r>
      <rPr>
        <b/>
        <sz val="14"/>
        <rFont val="ＭＳ Ｐゴシック"/>
        <family val="3"/>
        <charset val="128"/>
      </rPr>
      <t/>
    </r>
    <rPh sb="0" eb="1">
      <t>キョク</t>
    </rPh>
    <rPh sb="1" eb="3">
      <t>シヨウ</t>
    </rPh>
    <rPh sb="3" eb="4">
      <t>ラン</t>
    </rPh>
    <phoneticPr fontId="2"/>
  </si>
  <si>
    <t>承り日</t>
    <rPh sb="0" eb="1">
      <t>ウケタマワ</t>
    </rPh>
    <rPh sb="2" eb="3">
      <t>ビ</t>
    </rPh>
    <phoneticPr fontId="2"/>
  </si>
  <si>
    <t>半角6桁</t>
    <rPh sb="0" eb="2">
      <t>ハンカク</t>
    </rPh>
    <rPh sb="3" eb="4">
      <t>ケタ</t>
    </rPh>
    <phoneticPr fontId="2"/>
  </si>
  <si>
    <t>半角8桁</t>
    <rPh sb="0" eb="2">
      <t>ハンカク</t>
    </rPh>
    <rPh sb="3" eb="4">
      <t>ケタ</t>
    </rPh>
    <phoneticPr fontId="2"/>
  </si>
  <si>
    <t>26：暑中御見舞（蝶結び）</t>
  </si>
  <si>
    <t>86：御結婚御祝（結びきり）</t>
  </si>
  <si>
    <t>87：結婚内祝（結びきり）</t>
  </si>
  <si>
    <t>88：のし紙指定なし</t>
  </si>
  <si>
    <t>86</t>
  </si>
  <si>
    <t>87</t>
  </si>
  <si>
    <t>88</t>
  </si>
  <si>
    <t>64</t>
  </si>
  <si>
    <t>68</t>
  </si>
  <si>
    <t>69</t>
  </si>
  <si>
    <t>73</t>
  </si>
  <si>
    <t>74</t>
  </si>
  <si>
    <t>60：結婚引出物（６０）</t>
  </si>
  <si>
    <t>61：結婚内祝い（６１）</t>
  </si>
  <si>
    <t>62：結婚祝い（６２）</t>
  </si>
  <si>
    <t>65：入学内祝い（６５）</t>
  </si>
  <si>
    <t>68：お祝い（６８）</t>
  </si>
  <si>
    <t>69：お礼（一般①）（６９）</t>
  </si>
  <si>
    <t>70：お礼（一般②）（７０）</t>
  </si>
  <si>
    <t>72：引越し内祝い（７２）</t>
  </si>
  <si>
    <t>73：誕生日（７３）</t>
  </si>
  <si>
    <t>74：長寿祝い（７４）</t>
  </si>
  <si>
    <t>83：写真入り</t>
  </si>
  <si>
    <t>挨拶状タイプ①仏教</t>
    <rPh sb="0" eb="3">
      <t>アイサツジョウ</t>
    </rPh>
    <phoneticPr fontId="2"/>
  </si>
  <si>
    <t>法要日</t>
    <rPh sb="0" eb="2">
      <t>ホウヨウ</t>
    </rPh>
    <rPh sb="2" eb="3">
      <t>ビ</t>
    </rPh>
    <phoneticPr fontId="2"/>
  </si>
  <si>
    <t>商品個数</t>
    <rPh sb="0" eb="2">
      <t>ショウヒン</t>
    </rPh>
    <rPh sb="2" eb="4">
      <t>コスウ</t>
    </rPh>
    <phoneticPr fontId="2"/>
  </si>
  <si>
    <t>挨拶状枚数</t>
    <rPh sb="0" eb="3">
      <t>アイサツジョウ</t>
    </rPh>
    <rPh sb="3" eb="5">
      <t>マイスウ</t>
    </rPh>
    <phoneticPr fontId="2"/>
  </si>
  <si>
    <t>配達希望日</t>
    <rPh sb="0" eb="2">
      <t>ハイタツ</t>
    </rPh>
    <rPh sb="2" eb="5">
      <t>キボウビ</t>
    </rPh>
    <phoneticPr fontId="2"/>
  </si>
  <si>
    <t>封筒裏</t>
    <rPh sb="0" eb="2">
      <t>フウトウ</t>
    </rPh>
    <rPh sb="2" eb="3">
      <t>ウラ</t>
    </rPh>
    <phoneticPr fontId="2"/>
  </si>
  <si>
    <t>※ご法要済の場合は「済」とご入力ください。</t>
  </si>
  <si>
    <t>※　挨拶状はお申込個数分に限り、無料にて承ります。（追加印刷・文章の変更・追伸文の追加はいたしかねますのでご了承ください）。</t>
    <rPh sb="16" eb="18">
      <t>ムリョウ</t>
    </rPh>
    <rPh sb="20" eb="21">
      <t>ウケタマワ</t>
    </rPh>
    <phoneticPr fontId="2"/>
  </si>
  <si>
    <t>※　お客様がご自身でご用意になった弔事挨拶状等書面は、信書の関係上承りいたしかねますので、ご了承ください。</t>
    <rPh sb="3" eb="5">
      <t>キャクサマ</t>
    </rPh>
    <rPh sb="7" eb="9">
      <t>ジシン</t>
    </rPh>
    <rPh sb="11" eb="13">
      <t>ヨウイ</t>
    </rPh>
    <rPh sb="17" eb="19">
      <t>チョウジ</t>
    </rPh>
    <rPh sb="19" eb="23">
      <t>アイサツジョウナド</t>
    </rPh>
    <rPh sb="23" eb="25">
      <t>ショメン</t>
    </rPh>
    <rPh sb="27" eb="29">
      <t>シンショ</t>
    </rPh>
    <rPh sb="30" eb="33">
      <t>カンケイジョウ</t>
    </rPh>
    <rPh sb="33" eb="34">
      <t>ウケタマワ</t>
    </rPh>
    <rPh sb="46" eb="48">
      <t>リョウショウ</t>
    </rPh>
    <phoneticPr fontId="2"/>
  </si>
  <si>
    <t>挨拶状タイプ②神教</t>
    <rPh sb="0" eb="3">
      <t>アイサツジョウ</t>
    </rPh>
    <phoneticPr fontId="2"/>
  </si>
  <si>
    <t>挨拶状タイプ③キリスト教</t>
    <rPh sb="0" eb="3">
      <t>アイサツジョウ</t>
    </rPh>
    <phoneticPr fontId="2"/>
  </si>
  <si>
    <t>合計金額</t>
    <rPh sb="0" eb="2">
      <t>ゴウケイ</t>
    </rPh>
    <rPh sb="2" eb="4">
      <t>キンガク</t>
    </rPh>
    <phoneticPr fontId="2"/>
  </si>
  <si>
    <t>全角100桁</t>
    <rPh sb="0" eb="2">
      <t>ゼンカク</t>
    </rPh>
    <rPh sb="5" eb="6">
      <t>ケタ</t>
    </rPh>
    <phoneticPr fontId="2"/>
  </si>
  <si>
    <t>カード
※必須</t>
    <phoneticPr fontId="2"/>
  </si>
  <si>
    <t>お名前
※必須</t>
    <phoneticPr fontId="2"/>
  </si>
  <si>
    <t>※校正が必要な方は右欄に「１」をご入力ください。</t>
    <rPh sb="1" eb="3">
      <t>コウセイ</t>
    </rPh>
    <rPh sb="4" eb="6">
      <t>ヒツヨウ</t>
    </rPh>
    <rPh sb="7" eb="8">
      <t>カタ</t>
    </rPh>
    <rPh sb="9" eb="10">
      <t>ミギ</t>
    </rPh>
    <rPh sb="10" eb="11">
      <t>ラン</t>
    </rPh>
    <rPh sb="17" eb="19">
      <t>ニュウリョク</t>
    </rPh>
    <phoneticPr fontId="2"/>
  </si>
  <si>
    <t>校正</t>
    <rPh sb="0" eb="2">
      <t>コウセイ</t>
    </rPh>
    <phoneticPr fontId="2"/>
  </si>
  <si>
    <t>空欄の場合は不要とさせていただきます。</t>
    <rPh sb="0" eb="2">
      <t>クウラン</t>
    </rPh>
    <rPh sb="3" eb="5">
      <t>バアイ</t>
    </rPh>
    <rPh sb="6" eb="8">
      <t>フヨウ</t>
    </rPh>
    <phoneticPr fontId="2"/>
  </si>
  <si>
    <t>単価（割引後）</t>
    <rPh sb="0" eb="2">
      <t>タンカ</t>
    </rPh>
    <rPh sb="3" eb="5">
      <t>ワリビキ</t>
    </rPh>
    <rPh sb="5" eb="6">
      <t>ゴ</t>
    </rPh>
    <phoneticPr fontId="2"/>
  </si>
  <si>
    <t>金額（割引後）</t>
    <rPh sb="0" eb="2">
      <t>キンガク</t>
    </rPh>
    <rPh sb="3" eb="5">
      <t>ワリビキ</t>
    </rPh>
    <rPh sb="5" eb="6">
      <t>ゴ</t>
    </rPh>
    <phoneticPr fontId="2"/>
  </si>
  <si>
    <r>
      <t>■郵便局使用欄　</t>
    </r>
    <r>
      <rPr>
        <sz val="16"/>
        <rFont val="ＭＳ Ｐゴシック"/>
        <family val="3"/>
        <charset val="128"/>
      </rPr>
      <t>※ご希望の場合はご入力ください。所属欄には番号をご入力ください。</t>
    </r>
    <rPh sb="1" eb="4">
      <t>ユウビンキョク</t>
    </rPh>
    <rPh sb="4" eb="6">
      <t>シヨウ</t>
    </rPh>
    <rPh sb="6" eb="7">
      <t>ラン</t>
    </rPh>
    <rPh sb="10" eb="12">
      <t>キボウ</t>
    </rPh>
    <rPh sb="13" eb="15">
      <t>バアイ</t>
    </rPh>
    <rPh sb="17" eb="19">
      <t>ニュウリョク</t>
    </rPh>
    <rPh sb="24" eb="26">
      <t>ショゾク</t>
    </rPh>
    <rPh sb="26" eb="27">
      <t>ラン</t>
    </rPh>
    <rPh sb="29" eb="31">
      <t>バンゴウ</t>
    </rPh>
    <rPh sb="33" eb="35">
      <t>ニュウリョク</t>
    </rPh>
    <phoneticPr fontId="2"/>
  </si>
  <si>
    <t>一括注文データ　ギフト都度割引申込用</t>
    <rPh sb="15" eb="17">
      <t>モウシコ</t>
    </rPh>
    <phoneticPr fontId="2"/>
  </si>
  <si>
    <t>84：ご返礼①</t>
    <rPh sb="4" eb="6">
      <t>ヘンレイ</t>
    </rPh>
    <phoneticPr fontId="12"/>
  </si>
  <si>
    <t>85：ご返礼②</t>
    <rPh sb="4" eb="6">
      <t>ヘンレイ</t>
    </rPh>
    <phoneticPr fontId="12"/>
  </si>
  <si>
    <t>86：お供え①</t>
    <rPh sb="4" eb="5">
      <t>ソナ</t>
    </rPh>
    <phoneticPr fontId="15"/>
  </si>
  <si>
    <t>87：お供え②（新盆・法要）</t>
    <rPh sb="4" eb="5">
      <t>ソナ</t>
    </rPh>
    <rPh sb="8" eb="10">
      <t>ニイボン</t>
    </rPh>
    <rPh sb="11" eb="13">
      <t>ホウヨウ</t>
    </rPh>
    <phoneticPr fontId="15"/>
  </si>
  <si>
    <r>
      <t>ギフト大口割引</t>
    </r>
    <r>
      <rPr>
        <u val="double"/>
        <sz val="36"/>
        <rFont val="ＭＳ Ｐゴシック"/>
        <family val="3"/>
        <charset val="128"/>
      </rPr>
      <t>申込書</t>
    </r>
    <rPh sb="3" eb="5">
      <t>オオグチ</t>
    </rPh>
    <rPh sb="5" eb="7">
      <t>ワリビキ</t>
    </rPh>
    <rPh sb="7" eb="9">
      <t>モウシコミ</t>
    </rPh>
    <phoneticPr fontId="2"/>
  </si>
  <si>
    <r>
      <t>ご依頼主情報</t>
    </r>
    <r>
      <rPr>
        <b/>
        <sz val="14"/>
        <rFont val="ＭＳ Ｐゴシック"/>
        <family val="3"/>
        <charset val="128"/>
      </rPr>
      <t>　</t>
    </r>
    <r>
      <rPr>
        <sz val="14"/>
        <rFont val="ＭＳ Ｐゴシック"/>
        <family val="3"/>
        <charset val="128"/>
      </rPr>
      <t>下記ご依頼主情報欄に商品発送時の送り状に記載する内容を入力ください。</t>
    </r>
    <rPh sb="1" eb="4">
      <t>イライヌシ</t>
    </rPh>
    <rPh sb="4" eb="6">
      <t>ジョウホウ</t>
    </rPh>
    <phoneticPr fontId="2"/>
  </si>
  <si>
    <t>※　 誠に恐れ入りますが、表示できない文字が含まれる場合は楷書にて手書き作成していただき、郵送での申込みをお願いいたします。</t>
    <phoneticPr fontId="2"/>
  </si>
  <si>
    <t>83：19-21時</t>
    <phoneticPr fontId="2"/>
  </si>
  <si>
    <t>85：20-21時</t>
    <phoneticPr fontId="2"/>
  </si>
  <si>
    <t>選べるギフト　花コース</t>
  </si>
  <si>
    <t>選べるギフト　鳥コース</t>
  </si>
  <si>
    <t>選べるギフト　風コース</t>
  </si>
  <si>
    <t>選べるギフト　月コース</t>
  </si>
  <si>
    <t>選べるギフト　海コース</t>
  </si>
  <si>
    <t>選べるギフト　山コース</t>
  </si>
  <si>
    <t>選べるギフト　河コース</t>
  </si>
  <si>
    <t>選べるギフト　空コース</t>
  </si>
  <si>
    <t>選べるギフト　星コース</t>
  </si>
  <si>
    <t>1482224737</t>
  </si>
  <si>
    <t>1482224746</t>
  </si>
  <si>
    <t>1482224755</t>
  </si>
  <si>
    <t>1482224764</t>
  </si>
  <si>
    <t>1482224816</t>
  </si>
  <si>
    <t>1482224825</t>
  </si>
  <si>
    <t>1482224834</t>
  </si>
  <si>
    <t>1482224843</t>
  </si>
  <si>
    <t>1482224852</t>
  </si>
  <si>
    <t>1482224861</t>
  </si>
  <si>
    <t>1482224913</t>
  </si>
  <si>
    <t>1482224922</t>
  </si>
  <si>
    <t>1482224931</t>
  </si>
  <si>
    <t>1482224947</t>
  </si>
  <si>
    <t>1482225017</t>
  </si>
  <si>
    <t>1482225026</t>
  </si>
  <si>
    <t>1482225035</t>
  </si>
  <si>
    <t>1482225114</t>
  </si>
  <si>
    <t>1482225123</t>
  </si>
  <si>
    <t>1482225211</t>
  </si>
  <si>
    <t>1482225227</t>
  </si>
  <si>
    <t>1482225315</t>
  </si>
  <si>
    <t>1482225324</t>
  </si>
  <si>
    <t>1482225412</t>
  </si>
  <si>
    <t>1482225421</t>
  </si>
  <si>
    <t>1482225437</t>
  </si>
  <si>
    <t>1482225446</t>
  </si>
  <si>
    <t>1482225455</t>
  </si>
  <si>
    <t>1482225516</t>
  </si>
  <si>
    <t>1482225525</t>
  </si>
  <si>
    <t>1482225534</t>
  </si>
  <si>
    <t>1482225543</t>
  </si>
  <si>
    <t>1482225552</t>
  </si>
  <si>
    <t>1482225613</t>
  </si>
  <si>
    <t>1482225622</t>
  </si>
  <si>
    <t>1482225717</t>
  </si>
  <si>
    <t>1482225726</t>
  </si>
  <si>
    <t>1482225814</t>
  </si>
  <si>
    <t>1482225823</t>
  </si>
  <si>
    <t>1482225832</t>
  </si>
  <si>
    <t>1482225911</t>
  </si>
  <si>
    <t>1482225927</t>
  </si>
  <si>
    <t>1482225936</t>
  </si>
  <si>
    <t>1482226015</t>
  </si>
  <si>
    <t>1482226024</t>
  </si>
  <si>
    <t>1482226033</t>
  </si>
  <si>
    <t>1482226112</t>
  </si>
  <si>
    <t>1482226121</t>
  </si>
  <si>
    <t>1482226137</t>
  </si>
  <si>
    <t>1482226216</t>
  </si>
  <si>
    <t>1482226225</t>
  </si>
  <si>
    <t>1482226313</t>
  </si>
  <si>
    <t>1482226322</t>
  </si>
  <si>
    <t>1482226331</t>
  </si>
  <si>
    <t>1482226417</t>
  </si>
  <si>
    <t>1482226426</t>
  </si>
  <si>
    <t>1482226435</t>
  </si>
  <si>
    <t>1482226514</t>
  </si>
  <si>
    <t>1482226523</t>
  </si>
  <si>
    <t>1482226532</t>
  </si>
  <si>
    <t>1482226611</t>
  </si>
  <si>
    <t>1482226627</t>
  </si>
  <si>
    <t>1482226636</t>
  </si>
  <si>
    <t>1482226715</t>
  </si>
  <si>
    <t>1482226724</t>
  </si>
  <si>
    <t>1482226733</t>
  </si>
  <si>
    <t>1482226812</t>
  </si>
  <si>
    <t>1482226821</t>
  </si>
  <si>
    <t>1482226837</t>
  </si>
  <si>
    <t>1482226916</t>
  </si>
  <si>
    <t>1482226925</t>
  </si>
  <si>
    <t>1482227013</t>
  </si>
  <si>
    <t>1482227022</t>
  </si>
  <si>
    <t>1482227031</t>
  </si>
  <si>
    <t>1482227117</t>
  </si>
  <si>
    <t>1482227126</t>
  </si>
  <si>
    <t>1482227135</t>
  </si>
  <si>
    <t>1482227214</t>
  </si>
  <si>
    <t>1482227223</t>
  </si>
  <si>
    <t>1482227232</t>
  </si>
  <si>
    <t>1482227311</t>
  </si>
  <si>
    <t>1482227327</t>
  </si>
  <si>
    <t>1482227336</t>
  </si>
  <si>
    <t>1482227415</t>
  </si>
  <si>
    <t>1482227424</t>
  </si>
  <si>
    <t>1482227433</t>
  </si>
  <si>
    <t>1482227512</t>
  </si>
  <si>
    <t>1482227521</t>
  </si>
  <si>
    <t>1482227537</t>
  </si>
  <si>
    <t>1482227616</t>
  </si>
  <si>
    <t>1482227625</t>
  </si>
  <si>
    <t>1482227634</t>
  </si>
  <si>
    <t>1482227713</t>
  </si>
  <si>
    <t>1482227722</t>
  </si>
  <si>
    <t>1482227731</t>
  </si>
  <si>
    <t>1482227817</t>
  </si>
  <si>
    <t>1482227826</t>
  </si>
  <si>
    <t>1482227835</t>
  </si>
  <si>
    <t>1482227914</t>
  </si>
  <si>
    <t>1482227923</t>
  </si>
  <si>
    <t>1482227932</t>
  </si>
  <si>
    <t>1482228011</t>
  </si>
  <si>
    <t>1482228027</t>
  </si>
  <si>
    <t>1482228036</t>
  </si>
  <si>
    <t>1482228115</t>
  </si>
  <si>
    <t>1482228124</t>
  </si>
  <si>
    <t>1482228133</t>
  </si>
  <si>
    <t>1482228212</t>
  </si>
  <si>
    <t>1482228221</t>
  </si>
  <si>
    <t>1482228237</t>
  </si>
  <si>
    <t>1482228246</t>
  </si>
  <si>
    <t>1482228255</t>
  </si>
  <si>
    <t>1482228316</t>
  </si>
  <si>
    <t>1482228325</t>
  </si>
  <si>
    <t>1482228334</t>
  </si>
  <si>
    <t>1482228413</t>
  </si>
  <si>
    <t>1482228422</t>
  </si>
  <si>
    <t>1482228431</t>
  </si>
  <si>
    <t>1482228517</t>
  </si>
  <si>
    <t>1482228526</t>
  </si>
  <si>
    <t>1482228535</t>
  </si>
  <si>
    <t>1482228614</t>
  </si>
  <si>
    <t>1482228623</t>
  </si>
  <si>
    <t>1482228632</t>
  </si>
  <si>
    <t>1482228641</t>
  </si>
  <si>
    <t>1482228657</t>
  </si>
  <si>
    <t>1482228666</t>
  </si>
  <si>
    <t>1482228675</t>
  </si>
  <si>
    <t>1482228711</t>
  </si>
  <si>
    <t>1482228727</t>
  </si>
  <si>
    <t>1482228736</t>
  </si>
  <si>
    <t>1482228745</t>
  </si>
  <si>
    <t>1482228754</t>
  </si>
  <si>
    <t>1482228763</t>
  </si>
  <si>
    <t>1482228772</t>
  </si>
  <si>
    <t>1482228815</t>
  </si>
  <si>
    <t>1482228824</t>
  </si>
  <si>
    <t>1482228833</t>
  </si>
  <si>
    <t>1482228912</t>
  </si>
  <si>
    <t>1482228921</t>
  </si>
  <si>
    <t>1482228937</t>
  </si>
  <si>
    <t>1482228946</t>
  </si>
  <si>
    <t>1482228955</t>
  </si>
  <si>
    <t>1482228964</t>
  </si>
  <si>
    <t>1482228973</t>
  </si>
  <si>
    <t>1482229016</t>
  </si>
  <si>
    <t>1482229025</t>
  </si>
  <si>
    <t>1482229034</t>
  </si>
  <si>
    <t>1482229043</t>
  </si>
  <si>
    <t>1482229052</t>
  </si>
  <si>
    <t>1482229113</t>
  </si>
  <si>
    <t>1482229122</t>
  </si>
  <si>
    <t>1482229131</t>
  </si>
  <si>
    <t>1482229217</t>
  </si>
  <si>
    <t>1482229226</t>
  </si>
  <si>
    <t>1482229235</t>
  </si>
  <si>
    <t>1482229244</t>
  </si>
  <si>
    <t>1482229314</t>
  </si>
  <si>
    <t>1482229323</t>
  </si>
  <si>
    <t>1482229332</t>
  </si>
  <si>
    <t>1482229341</t>
  </si>
  <si>
    <t>1482229357</t>
  </si>
  <si>
    <t>1482229366</t>
  </si>
  <si>
    <t>1482229411</t>
  </si>
  <si>
    <t>1482229427</t>
  </si>
  <si>
    <t>1482229436</t>
  </si>
  <si>
    <t>1482229445</t>
  </si>
  <si>
    <t>1482229454</t>
  </si>
  <si>
    <t>1482229463</t>
  </si>
  <si>
    <t>1482229472</t>
  </si>
  <si>
    <t>1482229481</t>
  </si>
  <si>
    <t>1482229497</t>
  </si>
  <si>
    <t>1482229515</t>
  </si>
  <si>
    <t>1482229524</t>
  </si>
  <si>
    <t>1482229533</t>
  </si>
  <si>
    <t>1482229542</t>
  </si>
  <si>
    <t>1482229551</t>
  </si>
  <si>
    <t>1482229567</t>
  </si>
  <si>
    <t>1482229576</t>
  </si>
  <si>
    <t>1482229585</t>
  </si>
  <si>
    <t>1482229594</t>
  </si>
  <si>
    <t>1482229612</t>
  </si>
  <si>
    <t>1482229621</t>
  </si>
  <si>
    <t>割引不可フラグ
１：不可</t>
    <rPh sb="10" eb="12">
      <t>フカ</t>
    </rPh>
    <phoneticPr fontId="2"/>
  </si>
  <si>
    <t>全角75桁</t>
    <rPh sb="0" eb="2">
      <t>ゼンカク</t>
    </rPh>
    <rPh sb="4" eb="5">
      <t>ケタ</t>
    </rPh>
    <phoneticPr fontId="2"/>
  </si>
  <si>
    <t>お申込み明細</t>
    <rPh sb="1" eb="3">
      <t>モウシコ</t>
    </rPh>
    <rPh sb="4" eb="6">
      <t>メイサイ</t>
    </rPh>
    <phoneticPr fontId="2"/>
  </si>
  <si>
    <t>商品名</t>
  </si>
  <si>
    <t>商品番号</t>
  </si>
  <si>
    <t>個数</t>
  </si>
  <si>
    <t>割引後単価</t>
    <rPh sb="2" eb="3">
      <t>ゴ</t>
    </rPh>
    <phoneticPr fontId="8"/>
  </si>
  <si>
    <r>
      <rPr>
        <b/>
        <sz val="18"/>
        <rFont val="ＭＳ Ｐゴシック"/>
        <family val="3"/>
        <charset val="128"/>
      </rPr>
      <t>インターネットからもお申込み可能となりました！</t>
    </r>
    <r>
      <rPr>
        <sz val="18"/>
        <rFont val="ＭＳ Ｐゴシック"/>
        <family val="3"/>
        <charset val="128"/>
      </rPr>
      <t>申込みサイトにご登録いただき、専用のExcelにてお申込みください。</t>
    </r>
    <rPh sb="11" eb="13">
      <t>モウシコ</t>
    </rPh>
    <rPh sb="14" eb="16">
      <t>カノウ</t>
    </rPh>
    <phoneticPr fontId="2"/>
  </si>
  <si>
    <t>配達希望時間帯</t>
    <rPh sb="0" eb="2">
      <t>ハイタツ</t>
    </rPh>
    <rPh sb="2" eb="4">
      <t>キボウ</t>
    </rPh>
    <rPh sb="4" eb="7">
      <t>ジカンタイ</t>
    </rPh>
    <phoneticPr fontId="2"/>
  </si>
  <si>
    <t>配達希望日</t>
    <rPh sb="0" eb="2">
      <t>ハイタツ</t>
    </rPh>
    <rPh sb="2" eb="4">
      <t>キボウ</t>
    </rPh>
    <rPh sb="4" eb="5">
      <t>ニチ</t>
    </rPh>
    <phoneticPr fontId="2"/>
  </si>
  <si>
    <t>数字２桁</t>
    <rPh sb="0" eb="2">
      <t>スウジ</t>
    </rPh>
    <rPh sb="3" eb="4">
      <t>ケタ</t>
    </rPh>
    <phoneticPr fontId="2"/>
  </si>
  <si>
    <t>数字２桁</t>
  </si>
  <si>
    <t>１：必要</t>
    <rPh sb="2" eb="4">
      <t>ヒツヨウ</t>
    </rPh>
    <phoneticPr fontId="2"/>
  </si>
  <si>
    <t>１：有り</t>
    <rPh sb="2" eb="3">
      <t>ア</t>
    </rPh>
    <phoneticPr fontId="2"/>
  </si>
  <si>
    <t>商品名</t>
    <rPh sb="0" eb="2">
      <t>ショウヒン</t>
    </rPh>
    <rPh sb="2" eb="3">
      <t>メイ</t>
    </rPh>
    <phoneticPr fontId="2"/>
  </si>
  <si>
    <r>
      <t>単価</t>
    </r>
    <r>
      <rPr>
        <b/>
        <sz val="18"/>
        <rFont val="ＭＳ Ｐゴシック"/>
        <family val="3"/>
        <charset val="128"/>
      </rPr>
      <t>（割引前）</t>
    </r>
    <rPh sb="0" eb="2">
      <t>タンカ</t>
    </rPh>
    <rPh sb="3" eb="5">
      <t>ワリビキ</t>
    </rPh>
    <rPh sb="5" eb="6">
      <t>マエ</t>
    </rPh>
    <phoneticPr fontId="2"/>
  </si>
  <si>
    <t>個数</t>
    <rPh sb="0" eb="2">
      <t>コスウ</t>
    </rPh>
    <phoneticPr fontId="2"/>
  </si>
  <si>
    <r>
      <t>合計金額</t>
    </r>
    <r>
      <rPr>
        <b/>
        <sz val="18"/>
        <rFont val="ＭＳ Ｐゴシック"/>
        <family val="3"/>
        <charset val="128"/>
      </rPr>
      <t>（割引前）</t>
    </r>
    <rPh sb="0" eb="2">
      <t>ゴウケイ</t>
    </rPh>
    <rPh sb="2" eb="4">
      <t>キンガク</t>
    </rPh>
    <rPh sb="5" eb="7">
      <t>ワリビキ</t>
    </rPh>
    <rPh sb="7" eb="8">
      <t>マエ</t>
    </rPh>
    <phoneticPr fontId="2"/>
  </si>
  <si>
    <t>円</t>
    <rPh sb="0" eb="1">
      <t>エン</t>
    </rPh>
    <phoneticPr fontId="2"/>
  </si>
  <si>
    <t>合計</t>
    <rPh sb="0" eb="2">
      <t>ゴウケイ</t>
    </rPh>
    <phoneticPr fontId="2"/>
  </si>
  <si>
    <t>【無料】ご挨拶状　申込書（弔事のご返礼品カタログ用）</t>
    <phoneticPr fontId="2"/>
  </si>
  <si>
    <t>リンベル</t>
    <phoneticPr fontId="2"/>
  </si>
  <si>
    <t>のし紙指定（並び替え用）</t>
    <rPh sb="2" eb="3">
      <t>カミ</t>
    </rPh>
    <rPh sb="3" eb="5">
      <t>シテイ</t>
    </rPh>
    <rPh sb="6" eb="7">
      <t>ナラ</t>
    </rPh>
    <rPh sb="8" eb="9">
      <t>カ</t>
    </rPh>
    <rPh sb="10" eb="11">
      <t>ヨウ</t>
    </rPh>
    <phoneticPr fontId="2"/>
  </si>
  <si>
    <t>ポータル用スイッチ</t>
    <rPh sb="4" eb="5">
      <t>ヨウ</t>
    </rPh>
    <phoneticPr fontId="2"/>
  </si>
  <si>
    <t>金額合計</t>
    <phoneticPr fontId="2"/>
  </si>
  <si>
    <t>割引前単価</t>
    <rPh sb="0" eb="2">
      <t>ワリビキ</t>
    </rPh>
    <rPh sb="2" eb="3">
      <t>マエ</t>
    </rPh>
    <rPh sb="3" eb="5">
      <t>タンカ</t>
    </rPh>
    <phoneticPr fontId="2"/>
  </si>
  <si>
    <t>割引前金額合計</t>
    <rPh sb="0" eb="2">
      <t>ワリビキ</t>
    </rPh>
    <rPh sb="2" eb="3">
      <t>マエ</t>
    </rPh>
    <rPh sb="3" eb="5">
      <t>キンガク</t>
    </rPh>
    <rPh sb="5" eb="7">
      <t>ゴウケイ</t>
    </rPh>
    <phoneticPr fontId="2"/>
  </si>
  <si>
    <t>内容</t>
    <rPh sb="0" eb="2">
      <t>ナイヨウ</t>
    </rPh>
    <phoneticPr fontId="2"/>
  </si>
  <si>
    <t>割引率</t>
    <rPh sb="0" eb="2">
      <t>ワリビキ</t>
    </rPh>
    <rPh sb="2" eb="3">
      <t>リツ</t>
    </rPh>
    <phoneticPr fontId="2"/>
  </si>
  <si>
    <t>定価</t>
    <rPh sb="0" eb="2">
      <t>テイカ</t>
    </rPh>
    <phoneticPr fontId="2"/>
  </si>
  <si>
    <t>内容</t>
    <rPh sb="0" eb="2">
      <t>ナイヨウ</t>
    </rPh>
    <phoneticPr fontId="2"/>
  </si>
  <si>
    <t>ページ 1/2</t>
    <phoneticPr fontId="2"/>
  </si>
  <si>
    <t>記入日（西暦）</t>
    <phoneticPr fontId="2"/>
  </si>
  <si>
    <t>お名前</t>
    <rPh sb="1" eb="3">
      <t>ナマエ</t>
    </rPh>
    <phoneticPr fontId="2"/>
  </si>
  <si>
    <t>※実際に商品にお付けする書体・文字サイズとは異なる場合がございます。予めご了承ください。</t>
    <phoneticPr fontId="2"/>
  </si>
  <si>
    <t>（のし上）</t>
    <rPh sb="3" eb="4">
      <t>ウエ</t>
    </rPh>
    <phoneticPr fontId="2"/>
  </si>
  <si>
    <t>寿</t>
    <rPh sb="0" eb="1">
      <t>コトブキ</t>
    </rPh>
    <phoneticPr fontId="2"/>
  </si>
  <si>
    <t>○○○</t>
    <phoneticPr fontId="2"/>
  </si>
  <si>
    <t>○○家</t>
    <rPh sb="2" eb="3">
      <t>イエ</t>
    </rPh>
    <phoneticPr fontId="2"/>
  </si>
  <si>
    <t>志</t>
    <rPh sb="0" eb="1">
      <t>ココロザシ</t>
    </rPh>
    <phoneticPr fontId="2"/>
  </si>
  <si>
    <t>初盆</t>
    <rPh sb="0" eb="2">
      <t>ハツボン</t>
    </rPh>
    <phoneticPr fontId="2"/>
  </si>
  <si>
    <t>１：郵便局</t>
    <phoneticPr fontId="2"/>
  </si>
  <si>
    <t>所属　</t>
    <phoneticPr fontId="2"/>
  </si>
  <si>
    <t>２：郵便事業</t>
    <phoneticPr fontId="2"/>
  </si>
  <si>
    <t>ＴＥＬ　</t>
    <phoneticPr fontId="2"/>
  </si>
  <si>
    <t>詳しくはURL、ご利用ガイドをご参照ください。　　　（https://www.jp-ts.jp/webent/）</t>
    <rPh sb="0" eb="1">
      <t>クワ</t>
    </rPh>
    <rPh sb="9" eb="11">
      <t>リヨウ</t>
    </rPh>
    <rPh sb="16" eb="18">
      <t>サンショウ</t>
    </rPh>
    <phoneticPr fontId="2"/>
  </si>
  <si>
    <t>メール又は郵便にて、下記担当窓口にお送りください。</t>
    <rPh sb="3" eb="4">
      <t>マタ</t>
    </rPh>
    <rPh sb="5" eb="7">
      <t>ユウビン</t>
    </rPh>
    <rPh sb="10" eb="12">
      <t>カキ</t>
    </rPh>
    <rPh sb="12" eb="14">
      <t>タントウ</t>
    </rPh>
    <rPh sb="14" eb="16">
      <t>マドグチ</t>
    </rPh>
    <rPh sb="18" eb="19">
      <t>オク</t>
    </rPh>
    <phoneticPr fontId="2"/>
  </si>
  <si>
    <t>ギフト大口割引申込明細</t>
    <rPh sb="3" eb="5">
      <t>オオグチ</t>
    </rPh>
    <rPh sb="5" eb="7">
      <t>ワリビキ</t>
    </rPh>
    <rPh sb="9" eb="11">
      <t>メイサイ</t>
    </rPh>
    <phoneticPr fontId="2"/>
  </si>
  <si>
    <t>ページ 2/2</t>
    <phoneticPr fontId="2"/>
  </si>
  <si>
    <t>■下記項目に必要事項をご記入ください。</t>
    <rPh sb="1" eb="3">
      <t>カキ</t>
    </rPh>
    <rPh sb="3" eb="5">
      <t>コウモク</t>
    </rPh>
    <rPh sb="6" eb="8">
      <t>ヒツヨウ</t>
    </rPh>
    <rPh sb="8" eb="10">
      <t>ジコウ</t>
    </rPh>
    <rPh sb="12" eb="14">
      <t>キニュウ</t>
    </rPh>
    <phoneticPr fontId="2"/>
  </si>
  <si>
    <t>数字１桁</t>
    <phoneticPr fontId="2"/>
  </si>
  <si>
    <t>個</t>
    <phoneticPr fontId="2"/>
  </si>
  <si>
    <r>
      <t>※弔事挨拶状をご希望の場合は、</t>
    </r>
    <r>
      <rPr>
        <b/>
        <sz val="18"/>
        <rFont val="ＭＳ Ｐゴシック"/>
        <family val="3"/>
        <charset val="128"/>
      </rPr>
      <t>挨拶状【仏教・神教・キリスト教】シート</t>
    </r>
    <r>
      <rPr>
        <sz val="18"/>
        <rFont val="ＭＳ Ｐゴシック"/>
        <family val="3"/>
        <charset val="128"/>
      </rPr>
      <t>をご利用ください。</t>
    </r>
    <phoneticPr fontId="2"/>
  </si>
  <si>
    <t>　 【弔事のご返礼品】カタログ以外でのご利用は承りかねますのでご了承ください。</t>
    <phoneticPr fontId="2"/>
  </si>
  <si>
    <t>【無料】ご挨拶状　申込書（弔事のご返礼品カタログ用）</t>
    <phoneticPr fontId="2"/>
  </si>
  <si>
    <t>リンベル</t>
    <phoneticPr fontId="2"/>
  </si>
  <si>
    <t>【無料】ご挨拶状　申込書（弔事のご返礼品カタログ用）</t>
    <phoneticPr fontId="2"/>
  </si>
  <si>
    <t>リンベル</t>
    <phoneticPr fontId="2"/>
  </si>
  <si>
    <t>アーバンリサーチ　バス・フェイスタオルセット　ブルー</t>
  </si>
  <si>
    <t>アーバンリサーチ　バス・フェイスタオルセット　レッド</t>
  </si>
  <si>
    <t>カメヤマ　お線香と蝋燭セット</t>
  </si>
  <si>
    <t>ご住所</t>
    <rPh sb="1" eb="3">
      <t>ジュウショ</t>
    </rPh>
    <phoneticPr fontId="2"/>
  </si>
  <si>
    <t>TEL</t>
    <phoneticPr fontId="2"/>
  </si>
  <si>
    <t>お電話番号</t>
    <phoneticPr fontId="2"/>
  </si>
  <si>
    <t>住所２
（番地・建物名等）</t>
    <rPh sb="0" eb="2">
      <t>ジュウショ</t>
    </rPh>
    <rPh sb="5" eb="7">
      <t>バンチ</t>
    </rPh>
    <rPh sb="8" eb="10">
      <t>タテモノ</t>
    </rPh>
    <rPh sb="10" eb="11">
      <t>メイ</t>
    </rPh>
    <rPh sb="11" eb="12">
      <t>ナド</t>
    </rPh>
    <phoneticPr fontId="2"/>
  </si>
  <si>
    <r>
      <t xml:space="preserve">住所１
</t>
    </r>
    <r>
      <rPr>
        <sz val="12"/>
        <rFont val="ＭＳ Ｐゴシック"/>
        <family val="3"/>
        <charset val="128"/>
      </rPr>
      <t>（都道府県・市区町村）</t>
    </r>
    <rPh sb="0" eb="2">
      <t>ジュウショ</t>
    </rPh>
    <rPh sb="5" eb="9">
      <t>トドウフケン</t>
    </rPh>
    <rPh sb="10" eb="12">
      <t>シク</t>
    </rPh>
    <rPh sb="12" eb="14">
      <t>チョウソン</t>
    </rPh>
    <phoneticPr fontId="2"/>
  </si>
  <si>
    <t>御祝</t>
    <rPh sb="0" eb="2">
      <t>オイワイ</t>
    </rPh>
    <phoneticPr fontId="2"/>
  </si>
  <si>
    <t>■払込票のお送り先やご名義がご依頼主と異なる場合には、こちらにご記入ください。</t>
    <rPh sb="1" eb="4">
      <t>ハライコミヒョウ</t>
    </rPh>
    <rPh sb="6" eb="7">
      <t>オク</t>
    </rPh>
    <rPh sb="8" eb="9">
      <t>サキ</t>
    </rPh>
    <rPh sb="11" eb="13">
      <t>メイギ</t>
    </rPh>
    <rPh sb="15" eb="18">
      <t>イライヌシ</t>
    </rPh>
    <rPh sb="19" eb="20">
      <t>コト</t>
    </rPh>
    <rPh sb="22" eb="24">
      <t>バアイ</t>
    </rPh>
    <rPh sb="32" eb="34">
      <t>キニュウ</t>
    </rPh>
    <phoneticPr fontId="2"/>
  </si>
  <si>
    <t>０：不要</t>
    <rPh sb="2" eb="4">
      <t>フヨウ</t>
    </rPh>
    <phoneticPr fontId="2"/>
  </si>
  <si>
    <t>０：無し</t>
    <rPh sb="2" eb="3">
      <t>ナ</t>
    </rPh>
    <phoneticPr fontId="2"/>
  </si>
  <si>
    <t>※パソコンでご入力される場合は黄色部分のみをご入力ください。</t>
    <rPh sb="7" eb="9">
      <t>ニュウリョク</t>
    </rPh>
    <rPh sb="12" eb="14">
      <t>バアイ</t>
    </rPh>
    <rPh sb="15" eb="17">
      <t>キイロ</t>
    </rPh>
    <rPh sb="17" eb="19">
      <t>ブブン</t>
    </rPh>
    <rPh sb="23" eb="25">
      <t>ニュウリョク</t>
    </rPh>
    <phoneticPr fontId="2"/>
  </si>
  <si>
    <r>
      <t>※手書きされる場合は単価、合計金額欄には</t>
    </r>
    <r>
      <rPr>
        <sz val="18"/>
        <color indexed="10"/>
        <rFont val="ＭＳ Ｐゴシック"/>
        <family val="3"/>
        <charset val="128"/>
      </rPr>
      <t>割引前の金額</t>
    </r>
    <r>
      <rPr>
        <sz val="18"/>
        <rFont val="ＭＳ Ｐゴシック"/>
        <family val="3"/>
        <charset val="128"/>
      </rPr>
      <t>をご記載ください。</t>
    </r>
    <rPh sb="1" eb="3">
      <t>テガ</t>
    </rPh>
    <rPh sb="7" eb="9">
      <t>バアイ</t>
    </rPh>
    <rPh sb="10" eb="12">
      <t>タンカ</t>
    </rPh>
    <rPh sb="13" eb="15">
      <t>ゴウケイ</t>
    </rPh>
    <rPh sb="15" eb="17">
      <t>キンガク</t>
    </rPh>
    <rPh sb="17" eb="18">
      <t>ラン</t>
    </rPh>
    <rPh sb="22" eb="23">
      <t>マエ</t>
    </rPh>
    <rPh sb="28" eb="30">
      <t>キサイ</t>
    </rPh>
    <phoneticPr fontId="2"/>
  </si>
  <si>
    <t>選べるギフト　風コース（ｅ－Ｇｉｆｔ）</t>
  </si>
  <si>
    <t>　○○</t>
    <phoneticPr fontId="2"/>
  </si>
  <si>
    <t>　○○〇</t>
    <phoneticPr fontId="2"/>
  </si>
  <si>
    <t>（のし下　名入れ）</t>
    <rPh sb="3" eb="4">
      <t>シタ</t>
    </rPh>
    <rPh sb="5" eb="6">
      <t>メイ</t>
    </rPh>
    <rPh sb="6" eb="7">
      <t>イ</t>
    </rPh>
    <phoneticPr fontId="2"/>
  </si>
  <si>
    <t>〒</t>
    <phoneticPr fontId="2"/>
  </si>
  <si>
    <t xml:space="preserve">〒 </t>
    <phoneticPr fontId="2"/>
  </si>
  <si>
    <t>ご依頼主住所</t>
    <rPh sb="1" eb="3">
      <t>イライ</t>
    </rPh>
    <rPh sb="3" eb="4">
      <t>ヌシ</t>
    </rPh>
    <phoneticPr fontId="2"/>
  </si>
  <si>
    <t>アーバンリサーチ　フェイス・ウォッシュタオルセット　ブルー</t>
  </si>
  <si>
    <t>アーバンリサーチ　フェイス・ウォッシュタオルセット　レッド</t>
  </si>
  <si>
    <t>アンダーアーマー　タオルハンカチ　ブラック</t>
  </si>
  <si>
    <t>アンダーアーマー　タオルハンカチ　レッド</t>
  </si>
  <si>
    <t>アンダーアーマー　タオルハンカチ　グレー</t>
  </si>
  <si>
    <t>on</t>
    <phoneticPr fontId="2"/>
  </si>
  <si>
    <t>63：出産内祝い①（６３）</t>
    <phoneticPr fontId="2"/>
  </si>
  <si>
    <t>77：出産内祝い②（７７）</t>
    <phoneticPr fontId="2"/>
  </si>
  <si>
    <t>77</t>
    <phoneticPr fontId="2"/>
  </si>
  <si>
    <t>64：出産祝い①（６４）</t>
    <phoneticPr fontId="2"/>
  </si>
  <si>
    <t>80：出産祝い②（８０）</t>
    <phoneticPr fontId="2"/>
  </si>
  <si>
    <t>80</t>
    <phoneticPr fontId="2"/>
  </si>
  <si>
    <t>66：快気祝い①（６６）</t>
    <phoneticPr fontId="2"/>
  </si>
  <si>
    <t>内祝いギフト・弔事のご返礼品　お届け先一覧（手書き用）</t>
    <rPh sb="0" eb="2">
      <t>ウチイワ</t>
    </rPh>
    <rPh sb="7" eb="9">
      <t>チョウジ</t>
    </rPh>
    <rPh sb="11" eb="13">
      <t>ヘンレイ</t>
    </rPh>
    <rPh sb="13" eb="14">
      <t>ヒン</t>
    </rPh>
    <rPh sb="16" eb="17">
      <t>トド</t>
    </rPh>
    <rPh sb="18" eb="19">
      <t>サキ</t>
    </rPh>
    <rPh sb="19" eb="21">
      <t>イチラン</t>
    </rPh>
    <rPh sb="22" eb="24">
      <t>テガ</t>
    </rPh>
    <rPh sb="25" eb="26">
      <t>ヨウ</t>
    </rPh>
    <phoneticPr fontId="2"/>
  </si>
  <si>
    <t>ご依頼主様名</t>
    <phoneticPr fontId="2"/>
  </si>
  <si>
    <t>　　　　　記入日　　　　年　　　　月　　　　日</t>
    <phoneticPr fontId="2"/>
  </si>
  <si>
    <t>※お届先毎にご指定される場合は、下記届け先の余白、または別紙をご用意頂き、わかるようご記入ください。</t>
    <rPh sb="2" eb="3">
      <t>トドケ</t>
    </rPh>
    <rPh sb="3" eb="4">
      <t>サキ</t>
    </rPh>
    <rPh sb="4" eb="5">
      <t>ゴト</t>
    </rPh>
    <rPh sb="7" eb="9">
      <t>シテイ</t>
    </rPh>
    <rPh sb="12" eb="14">
      <t>バアイ</t>
    </rPh>
    <rPh sb="16" eb="18">
      <t>カキ</t>
    </rPh>
    <rPh sb="18" eb="19">
      <t>トド</t>
    </rPh>
    <rPh sb="20" eb="21">
      <t>サキ</t>
    </rPh>
    <rPh sb="22" eb="24">
      <t>ヨハク</t>
    </rPh>
    <rPh sb="28" eb="30">
      <t>ベッシ</t>
    </rPh>
    <rPh sb="32" eb="34">
      <t>ヨウイ</t>
    </rPh>
    <rPh sb="34" eb="35">
      <t>イタダ</t>
    </rPh>
    <rPh sb="43" eb="45">
      <t>キニュウ</t>
    </rPh>
    <phoneticPr fontId="2"/>
  </si>
  <si>
    <t>のし
番号</t>
    <rPh sb="3" eb="5">
      <t>バンゴウ</t>
    </rPh>
    <phoneticPr fontId="2"/>
  </si>
  <si>
    <t>メッセージカード</t>
    <phoneticPr fontId="2"/>
  </si>
  <si>
    <t>手提げ
袋</t>
    <rPh sb="0" eb="2">
      <t>テサ</t>
    </rPh>
    <rPh sb="4" eb="5">
      <t>フクロ</t>
    </rPh>
    <phoneticPr fontId="2"/>
  </si>
  <si>
    <t>弔事
挨拶状</t>
    <rPh sb="0" eb="2">
      <t>チョウジ</t>
    </rPh>
    <rPh sb="3" eb="6">
      <t>アイサツジョウ</t>
    </rPh>
    <phoneticPr fontId="2"/>
  </si>
  <si>
    <t>カタログコード（ごちらかに〇印）</t>
    <rPh sb="14" eb="15">
      <t>シルシ</t>
    </rPh>
    <phoneticPr fontId="2"/>
  </si>
  <si>
    <t>その他・摘要</t>
    <phoneticPr fontId="2"/>
  </si>
  <si>
    <t>番号</t>
    <rPh sb="0" eb="2">
      <t>バンゴウ</t>
    </rPh>
    <phoneticPr fontId="2"/>
  </si>
  <si>
    <t>郵便
番号</t>
    <rPh sb="0" eb="2">
      <t>ユウビン</t>
    </rPh>
    <rPh sb="3" eb="5">
      <t>バンゴウ</t>
    </rPh>
    <phoneticPr fontId="2"/>
  </si>
  <si>
    <t>ご住所１
（都道府県・市区町村）</t>
    <phoneticPr fontId="2"/>
  </si>
  <si>
    <t>ご住所２
（番地・建物名等）</t>
    <phoneticPr fontId="2"/>
  </si>
  <si>
    <t>ご氏名</t>
    <rPh sb="1" eb="3">
      <t>シメイ</t>
    </rPh>
    <phoneticPr fontId="2"/>
  </si>
  <si>
    <t>商品番号
（下５桁記入）</t>
    <rPh sb="0" eb="2">
      <t>ショウヒン</t>
    </rPh>
    <rPh sb="2" eb="4">
      <t>バンゴウ</t>
    </rPh>
    <rPh sb="6" eb="7">
      <t>シモ</t>
    </rPh>
    <rPh sb="7" eb="9">
      <t>ゴケタ</t>
    </rPh>
    <rPh sb="9" eb="11">
      <t>キニュウ</t>
    </rPh>
    <phoneticPr fontId="2"/>
  </si>
  <si>
    <t>商品名</t>
    <rPh sb="0" eb="2">
      <t>ショウヒン</t>
    </rPh>
    <rPh sb="2" eb="3">
      <t>ナ</t>
    </rPh>
    <phoneticPr fontId="2"/>
  </si>
  <si>
    <t>その他</t>
    <rPh sb="2" eb="3">
      <t>タ</t>
    </rPh>
    <phoneticPr fontId="2"/>
  </si>
  <si>
    <t>姓</t>
    <rPh sb="0" eb="1">
      <t>セイ</t>
    </rPh>
    <phoneticPr fontId="2"/>
  </si>
  <si>
    <t>名</t>
    <rPh sb="0" eb="1">
      <t>メイ</t>
    </rPh>
    <phoneticPr fontId="2"/>
  </si>
  <si>
    <t>　</t>
    <phoneticPr fontId="2"/>
  </si>
  <si>
    <t>　　　　-</t>
    <phoneticPr fontId="2"/>
  </si>
  <si>
    <t>日本　太郎</t>
    <rPh sb="0" eb="2">
      <t>ニホン</t>
    </rPh>
    <rPh sb="3" eb="5">
      <t>タロウ</t>
    </rPh>
    <phoneticPr fontId="2"/>
  </si>
  <si>
    <t>　　　　　記入日　　2021　　年　　4　月　　1　日</t>
    <phoneticPr fontId="2"/>
  </si>
  <si>
    <t>※お届先毎にご指定される場合は、下記届け先のその他、または別紙をご用意頂き、わかるようご記入ください。</t>
    <rPh sb="2" eb="3">
      <t>トドケ</t>
    </rPh>
    <rPh sb="3" eb="4">
      <t>サキ</t>
    </rPh>
    <rPh sb="4" eb="5">
      <t>ゴト</t>
    </rPh>
    <rPh sb="7" eb="9">
      <t>シテイ</t>
    </rPh>
    <rPh sb="12" eb="14">
      <t>バアイ</t>
    </rPh>
    <rPh sb="16" eb="18">
      <t>カキ</t>
    </rPh>
    <rPh sb="18" eb="19">
      <t>トド</t>
    </rPh>
    <rPh sb="20" eb="21">
      <t>サキ</t>
    </rPh>
    <rPh sb="24" eb="25">
      <t>タ</t>
    </rPh>
    <rPh sb="29" eb="31">
      <t>ベッシ</t>
    </rPh>
    <rPh sb="33" eb="35">
      <t>ヨウイ</t>
    </rPh>
    <rPh sb="35" eb="36">
      <t>イタダ</t>
    </rPh>
    <rPh sb="44" eb="46">
      <t>キニュウ</t>
    </rPh>
    <phoneticPr fontId="2"/>
  </si>
  <si>
    <t>なし</t>
    <phoneticPr fontId="2"/>
  </si>
  <si>
    <t>5/5</t>
    <phoneticPr fontId="2"/>
  </si>
  <si>
    <t>50</t>
    <phoneticPr fontId="2"/>
  </si>
  <si>
    <t>0</t>
    <phoneticPr fontId="2"/>
  </si>
  <si>
    <t>1</t>
    <phoneticPr fontId="2"/>
  </si>
  <si>
    <t>〇</t>
    <phoneticPr fontId="2"/>
  </si>
  <si>
    <t>135-0016</t>
    <phoneticPr fontId="2"/>
  </si>
  <si>
    <t>東京都江東区東陽</t>
    <rPh sb="0" eb="8">
      <t>１３５－００１６</t>
    </rPh>
    <phoneticPr fontId="2"/>
  </si>
  <si>
    <t>1丁目2番3号</t>
    <rPh sb="1" eb="3">
      <t>チョウメ</t>
    </rPh>
    <rPh sb="4" eb="5">
      <t>バン</t>
    </rPh>
    <rPh sb="6" eb="7">
      <t>ゴウ</t>
    </rPh>
    <phoneticPr fontId="2"/>
  </si>
  <si>
    <t>日本</t>
    <rPh sb="0" eb="2">
      <t>ニホン</t>
    </rPh>
    <phoneticPr fontId="2"/>
  </si>
  <si>
    <t>太郎</t>
    <rPh sb="0" eb="2">
      <t>タロウ</t>
    </rPh>
    <phoneticPr fontId="2"/>
  </si>
  <si>
    <t>03-456-7890</t>
    <phoneticPr fontId="2"/>
  </si>
  <si>
    <t>こだわりグルメ1</t>
    <phoneticPr fontId="2"/>
  </si>
  <si>
    <t>手提げ袋必要</t>
    <rPh sb="0" eb="2">
      <t>テサ</t>
    </rPh>
    <rPh sb="3" eb="4">
      <t>フクロ</t>
    </rPh>
    <rPh sb="4" eb="6">
      <t>ヒツヨウ</t>
    </rPh>
    <phoneticPr fontId="2"/>
  </si>
  <si>
    <t>799-2116</t>
    <phoneticPr fontId="2"/>
  </si>
  <si>
    <t>愛媛県今治市内堀</t>
    <rPh sb="0" eb="8">
      <t>７９９－２１１６</t>
    </rPh>
    <phoneticPr fontId="2"/>
  </si>
  <si>
    <t>〇〇</t>
    <phoneticPr fontId="2"/>
  </si>
  <si>
    <t>△△</t>
    <phoneticPr fontId="2"/>
  </si>
  <si>
    <t>03-547-2961</t>
    <phoneticPr fontId="2"/>
  </si>
  <si>
    <t>花</t>
    <rPh sb="0" eb="1">
      <t>ハナ</t>
    </rPh>
    <phoneticPr fontId="2"/>
  </si>
  <si>
    <t>554-0021</t>
    <phoneticPr fontId="2"/>
  </si>
  <si>
    <t>大阪府大阪市此花区春日出北</t>
    <rPh sb="0" eb="13">
      <t>５５４－００２１</t>
    </rPh>
    <phoneticPr fontId="2"/>
  </si>
  <si>
    <t>111</t>
    <phoneticPr fontId="2"/>
  </si>
  <si>
    <t>こだわりグルメ4</t>
    <phoneticPr fontId="2"/>
  </si>
  <si>
    <t>挨拶状不要</t>
    <rPh sb="0" eb="3">
      <t>アイサツジョウ</t>
    </rPh>
    <rPh sb="3" eb="5">
      <t>フヨウ</t>
    </rPh>
    <phoneticPr fontId="2"/>
  </si>
  <si>
    <t>選べるギフト　花コース（ｅ－Ｇｉｆｔ）</t>
  </si>
  <si>
    <t>選べるギフト　月コース（ｅ－Ｇｉｆｔ）</t>
  </si>
  <si>
    <t>クロワッサンの贈りもの　シンプル＆シック　コース</t>
  </si>
  <si>
    <t>クロワッサンの贈りもの　ナチュラル＆シック　コース</t>
  </si>
  <si>
    <t>クロワッサンの贈りもの　ピュア＆シック　コース</t>
  </si>
  <si>
    <t>ディズニーカタログギフトセレクション　スマイル　コース（ｅ－Ｇｉｆｔ）</t>
  </si>
  <si>
    <t>ディズニーカタログギフトセレクション　ハッピー　コース（ｅ－Ｇｉｆｔ）</t>
  </si>
  <si>
    <t>選べる体験ギフト　とっておきの宿</t>
  </si>
  <si>
    <t>選べる体験ギフト　おもてなしの宿</t>
  </si>
  <si>
    <t>神戸風月堂　ゴーフル・焼菓子２種セット★</t>
  </si>
  <si>
    <t>浅草今半　牛肉佃煮４種詰合せ★</t>
  </si>
  <si>
    <t>浅草今半　牛肉佃煮７種詰合せ★</t>
  </si>
  <si>
    <t>浅草今半　牛肉佃煮６種詰合せ★</t>
  </si>
  <si>
    <t>日本の極み　築地仕込の紅鮭★</t>
  </si>
  <si>
    <t>日本の極み　博多めんたいこ３種詰合せ★</t>
  </si>
  <si>
    <t>シーキューブ　ハッピースウィートアソートＭ★</t>
  </si>
  <si>
    <t>手提げ袋不可</t>
  </si>
  <si>
    <t>山形の極み　フロランタン★</t>
  </si>
  <si>
    <t>日本の極み　しっとりフィナンシェ＆マドレーヌ★</t>
  </si>
  <si>
    <t>アンドスイーツセレクションＡ★</t>
  </si>
  <si>
    <t>アンドスイーツセレクションＢ★</t>
  </si>
  <si>
    <t>神戸浪漫　スイーツセレクションＡ★</t>
  </si>
  <si>
    <t>神戸浪漫　スイーツセレクションＢ★</t>
  </si>
  <si>
    <t>山田園　抹茶どら焼きと静岡茶★</t>
  </si>
  <si>
    <t>セゾンファクトリー　ドレッシング３本詰合せ★</t>
  </si>
  <si>
    <t>セゾンファクトリー　バラエティセットＡ★</t>
  </si>
  <si>
    <t>セゾンファクトリー　バラエティセットＢ★</t>
  </si>
  <si>
    <t>飛騨高山ファクトリー　～食菜味～すこやかドレッシング詰合せＡ★</t>
  </si>
  <si>
    <t>飛騨高山ファクトリー　～食菜味～すこやかドレッシング詰合せＢ★</t>
  </si>
  <si>
    <t>飛騨高山ファクトリー　～食菜味～すこやかドレッシング詰合せＣ★</t>
  </si>
  <si>
    <t>老松醤油松岡本家　調味料詰合せ★</t>
  </si>
  <si>
    <t>山形の極み　お米食べくらべセット★</t>
  </si>
  <si>
    <t>日本の極み　延寿庵　稲庭手延うどん★</t>
  </si>
  <si>
    <t>三輪そうめん小西　みわのにじ★</t>
  </si>
  <si>
    <t>めん処詰合せ★</t>
  </si>
  <si>
    <t>アンリ・シャルパンティエ　フィナンシェ・マドレーヌ詰合せ（お名入れ）★</t>
  </si>
  <si>
    <t>アンリ・シャルパンティエ　タルト・フリュイ・アソート（お名入れ）★</t>
  </si>
  <si>
    <t>ホテルオークラ　キャラメルサンドクッキー詰合せ（お名入れ）★</t>
  </si>
  <si>
    <t>山田園　紀州南高梅つや丸と静岡茶（お名入れ）ピンク★</t>
  </si>
  <si>
    <t>山田園　紀州南高梅つや丸と静岡茶（お名入れ）ブルー★</t>
  </si>
  <si>
    <t>ふっくらしあわせロールケーキＡ（お名入れ）★</t>
  </si>
  <si>
    <t>ふっくらしあわせロールケーキＢ（お名入れ）★</t>
  </si>
  <si>
    <t>アニマルドーナツ６個入（お名入れ）★</t>
  </si>
  <si>
    <t>アニマルドーナツ８個入（お名入れ）★</t>
  </si>
  <si>
    <t>アニマルドーナツ１０個入（お名入れ）★</t>
  </si>
  <si>
    <t>アニマルドーナツ１２個入（お名入れ）★</t>
  </si>
  <si>
    <t>わが子のおもみ　ピンク（お名入れ）★</t>
  </si>
  <si>
    <t>わが子のおもみ　グリーン（お名入れ）★</t>
  </si>
  <si>
    <t>はらぺこあおむし　キッチン洗剤タオルセットＡ（お名入れ）</t>
  </si>
  <si>
    <t>はらぺこあおむし　キッチン洗剤タオルセットＢ（お名入れ）</t>
  </si>
  <si>
    <t>フロッシュ　洗剤キッチンギフトＡ（お名入れ）</t>
  </si>
  <si>
    <t>フロッシュ　洗剤キッチンギフトＢ（お名入れ）</t>
  </si>
  <si>
    <t>松阪牛　すきやき用★</t>
  </si>
  <si>
    <t>松阪牛　焼肉用★</t>
  </si>
  <si>
    <t>神戸牛　すきやき・しゃぶしゃぶ用★</t>
  </si>
  <si>
    <t>神戸牛　焼肉用★</t>
  </si>
  <si>
    <t>山形の極み　山形牛　焼肉用Ａ★</t>
  </si>
  <si>
    <t>山形の極み　山形牛　焼肉用Ｂ★</t>
  </si>
  <si>
    <t>山形の極み　米沢牛　焼肉用Ａ★</t>
  </si>
  <si>
    <t>山形の極み　米沢牛　焼肉用Ｂ★</t>
  </si>
  <si>
    <t>神戸牛　焼肉４種盛★</t>
  </si>
  <si>
    <t>山形牛　焼肉用★</t>
  </si>
  <si>
    <t>トンデンファーム　生ハム・ソーセージセット★</t>
  </si>
  <si>
    <t>トンデンファーム　燻しロースハム・ソーセージセット★</t>
  </si>
  <si>
    <t>帝国ホテル　レトルトスープ６個詰合せ★</t>
  </si>
  <si>
    <t>帝国ホテル　レトルトスープ１０個詰合せ★</t>
  </si>
  <si>
    <t>山形の極み　山形牛カレー★</t>
  </si>
  <si>
    <t>健美の里　北海道スープファクトリー９食★</t>
  </si>
  <si>
    <t>日本の極み　朝のジュース３本セット★</t>
  </si>
  <si>
    <t>ジルスチュアート　フェイス・タオルハンカチセットＡ</t>
  </si>
  <si>
    <t>ジルスチュアート　フェイスタオル２枚セット</t>
  </si>
  <si>
    <t>ジルスチュアート　フェイス・タオルハンカチセットＢ</t>
  </si>
  <si>
    <t>ジルスチュアート　バス・フェイス・タオルハンカチセット</t>
  </si>
  <si>
    <t>アーバンリサーチ　フェイスタオル２枚セット　ブルー</t>
  </si>
  <si>
    <t>アーバンリサーチ　フェイスタオル２枚セット　レッド</t>
  </si>
  <si>
    <t>アーバンリサーチ　フェイスタオル３枚セット</t>
  </si>
  <si>
    <t>おまとめ品／写真入りメッセージカード不可</t>
  </si>
  <si>
    <t>ロイヤルスイートコレクション★</t>
  </si>
  <si>
    <t>小鳥プチプレート５枚セット</t>
  </si>
  <si>
    <t>フロッシュ　キッチン洗剤ギフト</t>
  </si>
  <si>
    <t>選べるギフト　花コース（ポケット版）</t>
  </si>
  <si>
    <t>選べるギフト　鳥コース（ｅ－Ｇｉｆｔ）</t>
  </si>
  <si>
    <t>選べるギフト　鳥コース（ポケット版）</t>
  </si>
  <si>
    <t>選べるギフト　海コース（ｅ－Ｇｉｆｔ）</t>
  </si>
  <si>
    <t>選べるギフト　花コース＋ウォッシュタオル</t>
  </si>
  <si>
    <t>選べるギフト　鳥コース＋フロッシュ　キッチン洗剤ギフト</t>
  </si>
  <si>
    <t>選べるギフト　鳥コース＋きき湯入浴剤セット</t>
  </si>
  <si>
    <t>選べる体験ギフト　食を愉しむひととき</t>
  </si>
  <si>
    <t>選べる体験ギフト　食に寛ぐひととき</t>
  </si>
  <si>
    <t>選べる体験ギフト　食を讃えるひととき</t>
  </si>
  <si>
    <t>山形屋海苔店　「紫薫」海苔詰合せＡ★</t>
  </si>
  <si>
    <t>山形屋海苔店　「紫薫」海苔詰合せＢ★</t>
  </si>
  <si>
    <t>ごとう醤油　パステルムースセット★</t>
  </si>
  <si>
    <t>伊藤農園　ピュアフルーツ寒天ジュレ★</t>
  </si>
  <si>
    <t>柚冬庵　木頭ゆずたっぷり４点セット★</t>
  </si>
  <si>
    <t>山形の極み　錦屋　小倉汐羊羹５個入★</t>
  </si>
  <si>
    <t>山形の極み　錦屋　小倉汐羊羹８個入★</t>
  </si>
  <si>
    <t>山形の極み　錦屋　小倉汐羊羹１０個入★</t>
  </si>
  <si>
    <t>山形の極み　錦屋　小倉汐羊羹★</t>
  </si>
  <si>
    <t>有明海産＆しじみ醤油味付のり詰合せＡ★</t>
  </si>
  <si>
    <t>有明海産＆しじみ醤油味付のり詰合せＢ★</t>
  </si>
  <si>
    <t>日清オイリオ　日清バラエティオイルギフトＡ★</t>
  </si>
  <si>
    <t>日清オイリオ　日清バラエティオイルギフトＢ★</t>
  </si>
  <si>
    <t>山形の極み　特別栽培米　山形県産　雪若丸★</t>
  </si>
  <si>
    <t>特別栽培米　山形県産　つや姫　無洗米Ａ★</t>
  </si>
  <si>
    <t>特別栽培米　山形県産　つや姫　無洗米Ｂ★</t>
  </si>
  <si>
    <t>山形県産　つや姫　シート米セット★</t>
  </si>
  <si>
    <t>宇治森徳　宇治銘茶　鳳翠Ａ★</t>
  </si>
  <si>
    <t>宇治森徳　宇治銘茶　鳳翠Ｂ★</t>
  </si>
  <si>
    <t>宇治森徳　宇治銘茶　鳳翠Ｃ★</t>
  </si>
  <si>
    <t>八女星野茶詰合せ★</t>
  </si>
  <si>
    <t>今治謹製　極上タオル　バスタオル　グリーン</t>
  </si>
  <si>
    <t>今治謹製　極上タオル　バスタオル　パープル</t>
  </si>
  <si>
    <t>今治謹製　極上タオル　バス・フェイスタオルセットＡ</t>
  </si>
  <si>
    <t>今治謹製　極上タオル　バス・フェイスタオルセットＢ</t>
  </si>
  <si>
    <t>今治謹製　極上タオル　バスタオル２枚セット</t>
  </si>
  <si>
    <t>花王　アタック抗菌ＥＸギフトＡ</t>
  </si>
  <si>
    <t>花王　アタック抗菌ＥＸギフトＢ</t>
  </si>
  <si>
    <t>花王　アタック抗菌ＥＸギフトＣ</t>
  </si>
  <si>
    <t>和布小紋　フェイスタオル　ブルー</t>
  </si>
  <si>
    <t>和布小紋　フェイスタオル　ピンク</t>
  </si>
  <si>
    <t>フロッシュ　キッチン洗剤ギフト２箱</t>
  </si>
  <si>
    <t>ジョイ　らくらくキッチンセット２箱</t>
  </si>
  <si>
    <t>山形の極み　大将の一膳★</t>
  </si>
  <si>
    <t>山形の極み　大将の一膳（雪若丸）★</t>
  </si>
  <si>
    <t>金澤兼六製菓　おいしさいろいろ煎餅　２箱★</t>
  </si>
  <si>
    <t>34811：内祝いギフト</t>
    <phoneticPr fontId="2"/>
  </si>
  <si>
    <t>34812：弔事のご返礼品</t>
    <phoneticPr fontId="2"/>
  </si>
  <si>
    <t>1551　-　6</t>
    <phoneticPr fontId="2"/>
  </si>
  <si>
    <t>1001　-　3</t>
    <phoneticPr fontId="2"/>
  </si>
  <si>
    <t>1581　-　4</t>
    <phoneticPr fontId="2"/>
  </si>
  <si>
    <t>※黄色部分をご記入ください。</t>
    <rPh sb="1" eb="3">
      <t>キイロ</t>
    </rPh>
    <rPh sb="3" eb="5">
      <t>ブブン</t>
    </rPh>
    <rPh sb="7" eb="9">
      <t>キニュウ</t>
    </rPh>
    <phoneticPr fontId="2"/>
  </si>
  <si>
    <t>※書かれた情報は、商品を送る際のラベルに表記されます。</t>
    <rPh sb="1" eb="2">
      <t>カ</t>
    </rPh>
    <rPh sb="5" eb="7">
      <t>ジョウホウ</t>
    </rPh>
    <rPh sb="12" eb="13">
      <t>オク</t>
    </rPh>
    <rPh sb="14" eb="15">
      <t>サイ</t>
    </rPh>
    <phoneticPr fontId="2"/>
  </si>
  <si>
    <r>
      <t>■のし紙の指定　　</t>
    </r>
    <r>
      <rPr>
        <sz val="20"/>
        <rFont val="ＭＳ Ｐゴシック"/>
        <family val="3"/>
        <charset val="128"/>
      </rPr>
      <t>　</t>
    </r>
    <r>
      <rPr>
        <sz val="18"/>
        <rFont val="ＭＳ Ｐゴシック"/>
        <family val="3"/>
        <charset val="128"/>
      </rPr>
      <t>のし上・のし下（名入れ）のご希望の場合は、</t>
    </r>
    <r>
      <rPr>
        <b/>
        <sz val="18"/>
        <rFont val="ＭＳ Ｐゴシック"/>
        <family val="3"/>
        <charset val="128"/>
      </rPr>
      <t>黄色部分</t>
    </r>
    <r>
      <rPr>
        <sz val="18"/>
        <rFont val="ＭＳ Ｐゴシック"/>
        <family val="3"/>
        <charset val="128"/>
      </rPr>
      <t>にご記入ください。</t>
    </r>
    <rPh sb="3" eb="4">
      <t>カミ</t>
    </rPh>
    <rPh sb="5" eb="7">
      <t>シテイ</t>
    </rPh>
    <rPh sb="16" eb="17">
      <t>シタ</t>
    </rPh>
    <rPh sb="24" eb="26">
      <t>キボウ</t>
    </rPh>
    <rPh sb="37" eb="39">
      <t>キニュウ</t>
    </rPh>
    <phoneticPr fontId="2"/>
  </si>
  <si>
    <r>
      <rPr>
        <sz val="24"/>
        <color indexed="10"/>
        <rFont val="ＭＳ Ｐゴシック"/>
        <family val="3"/>
        <charset val="128"/>
      </rPr>
      <t>この申込書の送信先及び連絡先</t>
    </r>
    <r>
      <rPr>
        <sz val="18"/>
        <rFont val="ＭＳ Ｐゴシック"/>
        <family val="3"/>
        <charset val="128"/>
      </rPr>
      <t>　　</t>
    </r>
    <rPh sb="6" eb="8">
      <t>ソウシン</t>
    </rPh>
    <phoneticPr fontId="2"/>
  </si>
  <si>
    <r>
      <t>■</t>
    </r>
    <r>
      <rPr>
        <sz val="16"/>
        <color indexed="10"/>
        <rFont val="ＭＳ Ｐゴシック"/>
        <family val="3"/>
        <charset val="128"/>
      </rPr>
      <t>全ての商品を一か所届けの場合</t>
    </r>
    <r>
      <rPr>
        <sz val="16"/>
        <rFont val="ＭＳ Ｐゴシック"/>
        <family val="3"/>
        <charset val="128"/>
      </rPr>
      <t>はこちらにご記入下さい。</t>
    </r>
    <rPh sb="7" eb="8">
      <t>イチ</t>
    </rPh>
    <rPh sb="9" eb="10">
      <t>ショ</t>
    </rPh>
    <rPh sb="10" eb="11">
      <t>トドケ</t>
    </rPh>
    <rPh sb="13" eb="15">
      <t>バアイ</t>
    </rPh>
    <rPh sb="21" eb="23">
      <t>キニュウ</t>
    </rPh>
    <rPh sb="23" eb="24">
      <t>クダ</t>
    </rPh>
    <phoneticPr fontId="2"/>
  </si>
  <si>
    <t>のし番号</t>
    <rPh sb="2" eb="4">
      <t>バンゴウ</t>
    </rPh>
    <phoneticPr fontId="2"/>
  </si>
  <si>
    <t>仏事挨拶状有無</t>
    <rPh sb="0" eb="2">
      <t>ブツジ</t>
    </rPh>
    <rPh sb="2" eb="5">
      <t>アイサツジョウ</t>
    </rPh>
    <rPh sb="5" eb="7">
      <t>ウム</t>
    </rPh>
    <phoneticPr fontId="2"/>
  </si>
  <si>
    <t>※挨拶状とメッセージカードの併用不可</t>
    <rPh sb="1" eb="4">
      <t>アイサツジョウ</t>
    </rPh>
    <rPh sb="14" eb="16">
      <t>ヘイヨウ</t>
    </rPh>
    <rPh sb="16" eb="18">
      <t>フカ</t>
    </rPh>
    <phoneticPr fontId="2"/>
  </si>
  <si>
    <r>
      <t>※　選べるギフト花コースは、</t>
    </r>
    <r>
      <rPr>
        <b/>
        <sz val="16"/>
        <rFont val="ＭＳ Ｐゴシック"/>
        <family val="3"/>
        <charset val="128"/>
      </rPr>
      <t>割引の対象外</t>
    </r>
    <r>
      <rPr>
        <sz val="16"/>
        <rFont val="ＭＳ Ｐゴシック"/>
        <family val="3"/>
        <charset val="128"/>
      </rPr>
      <t>となります。（</t>
    </r>
    <r>
      <rPr>
        <b/>
        <sz val="16"/>
        <color indexed="10"/>
        <rFont val="ＭＳ Ｐゴシック"/>
        <family val="3"/>
        <charset val="128"/>
      </rPr>
      <t>割引適用条件の対象には含まれます</t>
    </r>
    <r>
      <rPr>
        <sz val="16"/>
        <rFont val="ＭＳ Ｐゴシック"/>
        <family val="3"/>
        <charset val="128"/>
      </rPr>
      <t>）具体例は以下のとおりです。</t>
    </r>
    <phoneticPr fontId="2"/>
  </si>
  <si>
    <t>（記入例）</t>
    <rPh sb="1" eb="3">
      <t>キニュウ</t>
    </rPh>
    <rPh sb="3" eb="4">
      <t>レイ</t>
    </rPh>
    <phoneticPr fontId="2"/>
  </si>
  <si>
    <r>
      <t>　　　　　　　　　　　　　　　　　　　　　　　　　　</t>
    </r>
    <r>
      <rPr>
        <sz val="24"/>
        <rFont val="ＭＳ Ｐゴシック"/>
        <family val="3"/>
        <charset val="128"/>
      </rPr>
      <t>合計</t>
    </r>
    <rPh sb="26" eb="28">
      <t>ゴウケイ</t>
    </rPh>
    <phoneticPr fontId="2"/>
  </si>
  <si>
    <t>ジェラートピケ　タオルハンカチ２枚セット</t>
  </si>
  <si>
    <t>ジェラートピケ　フェイスタオル２枚セット</t>
  </si>
  <si>
    <t>ジェラートピケ　フェイス・タオルハンカチセット</t>
  </si>
  <si>
    <t>ジェラートピケ　バス・フェイス・タオルハンカチセット</t>
  </si>
  <si>
    <t>今治謹製　さくら紋織　ウォッシュタオル２枚セット</t>
  </si>
  <si>
    <t>今治謹製　さくら紋織　フェイスタオル２枚セット</t>
  </si>
  <si>
    <t>今治謹製　さくら紋織　フェイス・ウォッシュタオルセット</t>
  </si>
  <si>
    <t>今治謹製　さくら紋織　バス・フェイスタオルセット</t>
  </si>
  <si>
    <t>日本の極み　プレミアムカラー２２　フェイス・浴巾タオルセットＢ</t>
  </si>
  <si>
    <t>日本の極み　プレミアムカラー２２　バス・浴巾タオルセットＢ</t>
  </si>
  <si>
    <t>花まゆ１号（蓮華）回転</t>
  </si>
  <si>
    <t>※お届先毎にご指定される場合は、下記届け先の【その他】、または別紙をご用意いただき、わかるようご記入ください。</t>
    <rPh sb="2" eb="3">
      <t>トドケ</t>
    </rPh>
    <rPh sb="3" eb="4">
      <t>サキ</t>
    </rPh>
    <rPh sb="4" eb="5">
      <t>ゴト</t>
    </rPh>
    <rPh sb="7" eb="9">
      <t>シテイ</t>
    </rPh>
    <rPh sb="12" eb="14">
      <t>バアイ</t>
    </rPh>
    <rPh sb="16" eb="18">
      <t>カキ</t>
    </rPh>
    <rPh sb="18" eb="19">
      <t>トド</t>
    </rPh>
    <rPh sb="20" eb="21">
      <t>サキ</t>
    </rPh>
    <rPh sb="25" eb="26">
      <t>タ</t>
    </rPh>
    <rPh sb="31" eb="33">
      <t>ベッシ</t>
    </rPh>
    <rPh sb="35" eb="37">
      <t>ヨウイ</t>
    </rPh>
    <rPh sb="48" eb="50">
      <t>キニュウ</t>
    </rPh>
    <phoneticPr fontId="2"/>
  </si>
  <si>
    <t>金額</t>
    <rPh sb="0" eb="2">
      <t>キンガク</t>
    </rPh>
    <phoneticPr fontId="2"/>
  </si>
  <si>
    <t>あり</t>
    <phoneticPr fontId="2"/>
  </si>
  <si>
    <t>○</t>
    <phoneticPr fontId="2"/>
  </si>
  <si>
    <t>1　○○マンション105号</t>
    <rPh sb="12" eb="13">
      <t>ゴウ</t>
    </rPh>
    <phoneticPr fontId="2"/>
  </si>
  <si>
    <t>111　○○株式会社　総務部</t>
    <rPh sb="6" eb="8">
      <t>カブシキ</t>
    </rPh>
    <rPh sb="8" eb="10">
      <t>カイシャ</t>
    </rPh>
    <rPh sb="11" eb="13">
      <t>ソウム</t>
    </rPh>
    <rPh sb="13" eb="14">
      <t>ブ</t>
    </rPh>
    <phoneticPr fontId="2"/>
  </si>
  <si>
    <t>06-1234-5678</t>
    <phoneticPr fontId="2"/>
  </si>
  <si>
    <t>アフタヌーンティー　紅茶と焼菓子の詰合せＡ★</t>
  </si>
  <si>
    <t>アフタヌーンティー　紅茶と焼菓子の詰合せＢ★</t>
  </si>
  <si>
    <t>日本の極み　鯖缶セット★</t>
  </si>
  <si>
    <t>山形の極み　米沢牛やわらかハンバーグ★</t>
  </si>
  <si>
    <t>山形の極み　平田牧場　味噌漬けセット★</t>
  </si>
  <si>
    <t>山形の極み　おきたまデラウェア　アルコールフリー飲料★</t>
  </si>
  <si>
    <t>日本の極み　いつでも贅沢フルーツ★</t>
  </si>
  <si>
    <t>日本の極み　胡蝶蘭「初恋」３本立</t>
  </si>
  <si>
    <t>横浜ベイシェラトン　ホテル＆タワーズ　ガトーセレクション★</t>
  </si>
  <si>
    <t>横浜ベイシェラトン　ホテル＆タワーズ　タルト・オ・フリュイ・アソルティ★</t>
  </si>
  <si>
    <t>ピーターラビットＴＭ　コーヒー＆スイーツギフトＡ★</t>
  </si>
  <si>
    <t>ピーターラビットＴＭ　コーヒー＆スイーツギフトＢ★</t>
  </si>
  <si>
    <t>喜多山製菓　窯どおこげ★</t>
  </si>
  <si>
    <t>スターバックス　オリガミドリップコーヒーギフトＡ★</t>
  </si>
  <si>
    <t>スターバックス　オリガミドリップコーヒーギフトＢ★</t>
  </si>
  <si>
    <t>スターバックス　オリガミドリップコーヒーギフトＣ★</t>
  </si>
  <si>
    <t>スターバックス　オリガミｗｉｔｈマグカップ</t>
  </si>
  <si>
    <t>ホテルオークラ　ドリップコーヒー詰合せＡ★</t>
  </si>
  <si>
    <t>ホテルオークラ　ドリップコーヒー詰合せＢ★</t>
  </si>
  <si>
    <t>お茶漬け＆味付海苔詰合せ「和の宴」★</t>
  </si>
  <si>
    <t>こしひかり詰合せ（木箱入）★</t>
  </si>
  <si>
    <t>山形の極み　特別栽培米　山形県産　つや姫★</t>
  </si>
  <si>
    <t>窒素充填米　新潟県魚沼産　こしひかり★</t>
  </si>
  <si>
    <t>日本の極み　紀州南高梅（しそ梅）★</t>
  </si>
  <si>
    <t>有明海産一番摘みのり（味付）Ａ★</t>
  </si>
  <si>
    <t>有明海産一番摘みのり（味付）Ｂ★</t>
  </si>
  <si>
    <t>有名シェフ監修カレー５種★</t>
  </si>
  <si>
    <t>山形の極み　山形牛　すき焼用★</t>
  </si>
  <si>
    <t>山形の極み　米沢牛　すき焼用★</t>
  </si>
  <si>
    <t>山形の極み　平田牧場ハム・ソーセージセット★</t>
  </si>
  <si>
    <t>山形の極み　無塩せきハム・ソーセージセット★</t>
  </si>
  <si>
    <t>伊藤ハム　ハム詰合せＡ★</t>
  </si>
  <si>
    <t>伊藤ハム　ハム詰合せＢ★</t>
  </si>
  <si>
    <t>プリマハム　ハム・焼豚詰合せＡ★</t>
  </si>
  <si>
    <t>プリマハム　ハム・焼豚詰合せＢ★</t>
  </si>
  <si>
    <t>選べるギフト　鳥コース＋フェイスタオル２枚セット</t>
  </si>
  <si>
    <t>今治謹製　至福タオル　バスタオル　ホワイト</t>
  </si>
  <si>
    <t>今治謹製　至福タオル　バスタオル　ゴールド</t>
  </si>
  <si>
    <t>今治謹製　至福タオル　バス・フェイスタオルセットＡ</t>
  </si>
  <si>
    <t>今治謹製　至福タオル　バスタオル２枚セット</t>
  </si>
  <si>
    <t>西川白輝　フェイスタオル２枚セット</t>
  </si>
  <si>
    <t>カフェタイムセット　２箱★</t>
  </si>
  <si>
    <t>おまとめ品／写真入りメッセージカード不可／２箱セット</t>
  </si>
  <si>
    <t>アンドスイーツセレクション　２箱★</t>
  </si>
  <si>
    <t>山田園　抹茶どら焼きと静岡茶（お名入れ）ブルー★</t>
  </si>
  <si>
    <t>日本の極み　朝のジュース３本セット（お名入れ）★</t>
  </si>
  <si>
    <t>アンドスイーツセレクション（お名入れ）★</t>
  </si>
  <si>
    <t>ディズニー　星に願いを　フェイス・タオルハンカチセットＡ（お名入れ）グレー</t>
  </si>
  <si>
    <t>ディズニー　星に願いを　フェイス・タオルハンカチセットＡ（お名入れ）ピンク</t>
  </si>
  <si>
    <t>ディズニー　星に願いを　フェイス・タオルハンカチセットＢ（お名入れ）グレー</t>
  </si>
  <si>
    <t>ディズニー　星に願いを　フェイス・タオルハンカチセットＢ（お名入れ）ピンク</t>
  </si>
  <si>
    <t>ディズニー　星に願いを　フェイスタオル３枚セット（お名入れ）グレー</t>
  </si>
  <si>
    <t>ディズニー　星に願いを　フェイスタオル３枚セット（お名入れ）ピンク</t>
  </si>
  <si>
    <t>ディズニー　星に願いを　バスタオル（お名入れ）グレー</t>
  </si>
  <si>
    <t>ディズニー　星に願いを　バスタオル（お名入れ）ピンク</t>
  </si>
  <si>
    <t>ディズニー　星に願いを　バスタオル（お名入れ）ライトグレー</t>
  </si>
  <si>
    <t>ディズニー　星に願いを　バス・フェイスタオルセット（お名入れ）グレー</t>
  </si>
  <si>
    <t>ディズニー　星に願いを　バス・フェイスタオルセット（お名入れ）ピンク</t>
  </si>
  <si>
    <t>ディズニー　星に願いを　バス・フェイス・タオルハンカチセット（お名入れ）グレー</t>
  </si>
  <si>
    <t>ディズニー　星に願いを　バス・フェイス・タオルハンカチセット（お名入れ）ピンク</t>
  </si>
  <si>
    <t>日本の極み　吉田商店　伊勢湾産焼海苔★</t>
  </si>
  <si>
    <t>日本の極み　駿河のめぐみ（冷緑茶）１０本★</t>
  </si>
  <si>
    <t>手提げ袋不可／二重包装不可</t>
  </si>
  <si>
    <t>日本の極み　駿河のめぐみ（冷緑茶）２０本★</t>
  </si>
  <si>
    <t>日本の極み　プレミアムカラー２２　浴巾タオル２枚セット</t>
  </si>
  <si>
    <t>日本の極み　プレミアムカラー２２　フェイス・浴巾タオルセットＡ</t>
  </si>
  <si>
    <t>日本の極み　プレミアムカラー２２　バス・浴巾タオルセットＡ</t>
  </si>
  <si>
    <t>日本の極み　プレミアムカラー２２　バス・フェイス・浴巾タオルセット</t>
  </si>
  <si>
    <t>煮魚＆焼魚詰合せ★</t>
  </si>
  <si>
    <t>海鮮づくしＡ★</t>
  </si>
  <si>
    <t>海鮮づくしＢ★</t>
  </si>
  <si>
    <t>有明海産味付のり「撰」Ａ★</t>
  </si>
  <si>
    <t>有明海産味付のり「撰」Ｂ★</t>
  </si>
  <si>
    <t>モンカフェ　ドリップコーヒーＡ★</t>
  </si>
  <si>
    <t>モンカフェ　ドリップコーヒーＢ★</t>
  </si>
  <si>
    <t>仲井芳東園　京都府産宇治茶詰合せ★</t>
  </si>
  <si>
    <t>大佐和老舗　知覧茶★</t>
  </si>
  <si>
    <t>八女星野煎茶★</t>
  </si>
  <si>
    <t>花王　アタック抗菌ＥＸギフトＤ</t>
  </si>
  <si>
    <t>花王　アタック抗菌ＥＸギフトＥ</t>
  </si>
  <si>
    <t>Ｐ＆Ｇ　ボールドジェルボールギフトＡ</t>
  </si>
  <si>
    <t>Ｐ＆Ｇ　ボールドジェルボールギフトＢ</t>
  </si>
  <si>
    <t>日本の極み　ホワイト　ミディ３本立</t>
  </si>
  <si>
    <t>有明海産味付のり「撰」★</t>
  </si>
  <si>
    <t>33：快気祝（結びきり）</t>
    <phoneticPr fontId="2"/>
  </si>
  <si>
    <t>　　　　　記入日　　　年　　　　月　　　　日</t>
    <phoneticPr fontId="2"/>
  </si>
  <si>
    <t>ブランド包装紙／外のしのみ</t>
  </si>
  <si>
    <t>チルド／簡易包装／簡易のし／手提げ袋不可／二重包装不可</t>
  </si>
  <si>
    <t>チルド／簡易のし／手提げ袋不可</t>
  </si>
  <si>
    <t>チルド／簡易包装／簡易のし／手提げ袋不可</t>
  </si>
  <si>
    <t>スイーツアンジュ　美食スイーツＡ★</t>
  </si>
  <si>
    <t>スイーツアンジュ　美食スイーツＢ★</t>
  </si>
  <si>
    <t>ごろっとナッツフィナンシェ＆ゴーフレットＡ★</t>
  </si>
  <si>
    <t>ごろっとナッツフィナンシェ＆ゴーフレットＢ★</t>
  </si>
  <si>
    <t>キーコーヒー　カフェタイム★</t>
  </si>
  <si>
    <t>キーコーヒー　コーヒー詰合せ★</t>
  </si>
  <si>
    <t>チルド／島しょ不可／簡易包装／簡易のし／手提げ袋不可／二重包装不可</t>
  </si>
  <si>
    <t>チルド／島しょ不可／簡易包装／簡易のし／手提げ袋不可</t>
  </si>
  <si>
    <t>チルド／島しょ不可／簡易のし／手提げ袋不可</t>
  </si>
  <si>
    <t>チルド／簡易包装／簡易のし／ブランド包装紙／手提げ袋不可／二重包装不可</t>
  </si>
  <si>
    <t>海の幸お茶漬け・みそ汁詰合せ★</t>
  </si>
  <si>
    <t>フリーズドライお味噌汁・スープ詰合せ★</t>
  </si>
  <si>
    <t>有明海産一番摘みのり（味付）★</t>
  </si>
  <si>
    <t>錦松梅の小袋Ａ★</t>
  </si>
  <si>
    <t>錦松梅の小袋Ｂ★</t>
  </si>
  <si>
    <t>日本の極み　紀州南高梅（うま味梅）★</t>
  </si>
  <si>
    <t>ちきり清水商店　だし詰合せ★</t>
  </si>
  <si>
    <t>味の素　えごま油＆アマニ油ギフトセット★</t>
  </si>
  <si>
    <t>オリーバ・デ・オイリオ　ＥＸＶオリーブオイルギフトセット★</t>
  </si>
  <si>
    <t>選べる国産和牛カタログギフト　健勝コース（ｅ－Ｇｉｆｔ）</t>
  </si>
  <si>
    <t>選べる国産和牛カタログギフト　溌剌コース（ｅ－Ｇｉｆｔ）</t>
  </si>
  <si>
    <t>選べる国産和牛カタログギフト　清栄コース（ｅ－Ｇｉｆｔ）</t>
  </si>
  <si>
    <t>選べる国産和牛カタログギフト　延壽コース（ｅ－Ｇｉｆｔ）</t>
  </si>
  <si>
    <t>選べる国産和牛カタログギフト　福禄コース（ｅ－Ｇｉｆｔ）</t>
  </si>
  <si>
    <t>選べる国産和牛カタログギフト　弥栄コース（ｅ－Ｇｉｆｔ）</t>
  </si>
  <si>
    <t>フルーツが選べるギフト　めぶきコース（ｅ－Ｇｉｆｔ）</t>
  </si>
  <si>
    <t>フルーツが選べるギフト　たわわコース（ｅ－Ｇｉｆｔ）</t>
  </si>
  <si>
    <t>お酒が選べるギフト　吟コース（ｅ－Ｇｉｆｔ）</t>
  </si>
  <si>
    <t>お酒が選べるギフト　醸コース（ｅ－Ｇｉｆｔ）</t>
  </si>
  <si>
    <t>選べる国産和牛カタログギフト　健勝コース</t>
  </si>
  <si>
    <t>選べる国産和牛カタログギフト　溌剌コース</t>
  </si>
  <si>
    <t>選べる国産和牛カタログギフト　清栄コース</t>
  </si>
  <si>
    <t>選べる国産和牛カタログギフト　延壽コース</t>
  </si>
  <si>
    <t>選べる国産和牛カタログギフト　福禄コース</t>
  </si>
  <si>
    <t>選べる国産和牛カタログギフト　弥栄コース</t>
  </si>
  <si>
    <t>ディズニーカタログギフトセレクション　スマイル　コース</t>
  </si>
  <si>
    <t>ディズニーカタログギフトセレクション　ハッピー　コース</t>
  </si>
  <si>
    <t>ディズニーカタログギフトセレクション　スマイル　コース＋フェイスタオルセット　アイボリー</t>
  </si>
  <si>
    <t>ディズニーカタログギフトセレクション　スマイル　コース＋フェイスタオルセット　レッド</t>
  </si>
  <si>
    <t>ディズニーカタログギフトセレクション　スマイル　コース＋バスタオルセット　アイボリー</t>
  </si>
  <si>
    <t>ディズニーカタログギフトセレクション　スマイル　コース＋バスタオルセット　レッド</t>
  </si>
  <si>
    <t>選べるギフト　鳥コース＋フロッシュ　キッチン洗剤セット</t>
  </si>
  <si>
    <t>おぼろタオル　ボーダー　浴用・ゲストタオルセットＡ　ピンク</t>
  </si>
  <si>
    <t>おぼろタオル　ボーダー　浴用・ゲストタオルセットＡ　ブルー</t>
  </si>
  <si>
    <t>おぼろタオル　ボーダー　浴用タオル２枚セット</t>
  </si>
  <si>
    <t>おぼろタオル　ボーダー　浴用・ゲストタオルセットＢ</t>
  </si>
  <si>
    <t>おぼろタオル　ボーダー　バス・浴用・ゲストタオルセット　ピンク</t>
  </si>
  <si>
    <t>おぼろタオル　ボーダー　バス・浴用・ゲストタオルセット　ブルー</t>
  </si>
  <si>
    <t>ＲＥＬＡ　ｈｏｍｅ　フェイス・タオルハンカチセット</t>
  </si>
  <si>
    <t>ＲＥＬＡ　ｈｏｍｅ　フェイスタオル３枚セット</t>
  </si>
  <si>
    <t>ＲＥＬＡ　ｈｏｍｅ　コンパクトバス・フェイスタオルセットＡ</t>
  </si>
  <si>
    <t>ＲＥＬＡ　ｈｏｍｅ　コンパクトバス・フェイスタオルセットＢ</t>
  </si>
  <si>
    <t>はらぺこあおむし　キッチン洗剤セット</t>
  </si>
  <si>
    <t>はらぺこあおむし　キッチン洗剤＆タオルセットＡ</t>
  </si>
  <si>
    <t>はらぺこあおむし　キッチン洗剤＆タオルセットＢ</t>
  </si>
  <si>
    <t>兼六の華★</t>
  </si>
  <si>
    <t>オリジナルケーキギフトセット★</t>
  </si>
  <si>
    <t>今治謹製　千歳ハンカチ　ピンク</t>
  </si>
  <si>
    <t>今治謹製　千歳ハンカチ　アイボリー</t>
  </si>
  <si>
    <t>今治謹製　千歳ハンカチ　ブルー</t>
  </si>
  <si>
    <t>きき湯　オリジナルギフトセット</t>
  </si>
  <si>
    <t>１８日程度お届け／名入れ／生年月日</t>
  </si>
  <si>
    <t>山田養蜂場　はちみつバウム＆あかしあ蜂蜜セット（お名入れ）★</t>
  </si>
  <si>
    <t>山田養蜂場　はちみつバウム＆蜂蜜アソートセット（お名入れ）★</t>
  </si>
  <si>
    <t>山田養蜂場　はちみつバウム＆蜂蜜・ドリンクセット（お名入れ）★</t>
  </si>
  <si>
    <t>らすくる　スイーツセット（お名入れ）★</t>
  </si>
  <si>
    <t>らすくる　スイーツ＆ジュースセット（お名入れ）★</t>
  </si>
  <si>
    <t>日本の極み　朝のジュース２本セット（お名入れ）★</t>
  </si>
  <si>
    <t>１０日程度お届け／名入れ／生年月日</t>
  </si>
  <si>
    <t>ピーターラビットＴＭ　コーヒー＆スイーツギフト（お名入れ）★</t>
  </si>
  <si>
    <t>オーシャンテール　ハニー＆ベルギーチョコバームセット（お名入れ）★</t>
  </si>
  <si>
    <t>ラ・マーレ・ド・チャヤ　ケーキセットＡ★</t>
  </si>
  <si>
    <t>ラ・マーレ・ド・チャヤ　ケーキセットＢ★</t>
  </si>
  <si>
    <t>錦松梅　小判型容器入Ａ★</t>
  </si>
  <si>
    <t>錦松梅　小判型容器入Ｂ★</t>
  </si>
  <si>
    <t>日本の極み　おぼろタオル　グラデーション　バスタオル</t>
  </si>
  <si>
    <t>日本の極み　おぼろタオル　おぼろバスタオル　ピンク</t>
  </si>
  <si>
    <t>日本の極み　おぼろタオル　おぼろバスタオル　ブルー</t>
  </si>
  <si>
    <t>日本の極み　お昼寝ふわとろケット　ブルー</t>
  </si>
  <si>
    <t>簡易包装／簡易のし／手提げ袋不可</t>
  </si>
  <si>
    <t>日本の極み　お昼寝ふわとろケット　グリーン</t>
  </si>
  <si>
    <t>日本の極み　ふわとろケット　ブルー</t>
  </si>
  <si>
    <t>日本の極み　ふわとろケット　グリーン</t>
  </si>
  <si>
    <t>日本の極み　ウォッシャブルダウンケット２枚セット</t>
  </si>
  <si>
    <t>日本の極み　羽毛合掛けふとん　ピンク</t>
  </si>
  <si>
    <t>日本の極み　羽毛合掛けふとん　ブルー</t>
  </si>
  <si>
    <t>華優雅　えびせん詰合せ★</t>
  </si>
  <si>
    <t>スイートバスケット　焼菓子詰合せＡ★</t>
  </si>
  <si>
    <t>スイートバスケット　焼菓子詰合せＢ★</t>
  </si>
  <si>
    <t>ミル・ガトー　スイーツセレクトＡ★</t>
  </si>
  <si>
    <t>ミル・ガトー　スイーツセレクトＢ★</t>
  </si>
  <si>
    <t>おみそ汁＆たまごスープ★</t>
  </si>
  <si>
    <t>日本の極み　名古屋よしだ麺乾麺セット★</t>
  </si>
  <si>
    <t>仲井芳東園　京都府産宇治茶★</t>
  </si>
  <si>
    <t>山田園　本場静岡産銘茶「茶人」★</t>
  </si>
  <si>
    <t>風韻　短寸１５ｇ入　沈香</t>
  </si>
  <si>
    <t>風韻　短寸４５ｇ入　白檀</t>
  </si>
  <si>
    <t>風韻　短寸４０本入　伽羅</t>
  </si>
  <si>
    <t>風韻　ミニ寸５種詰合せ</t>
  </si>
  <si>
    <t>胡蝶蘭ミディ　１本立（白）仏事</t>
  </si>
  <si>
    <t>胡蝶蘭ミディ　２本立（白）仏事</t>
  </si>
  <si>
    <t>日本の極み　ホワイト　ミディ３本立　立て札有り</t>
  </si>
  <si>
    <t>日本の極み　プリンス　３本立Ｂ　３Ｌサイズ</t>
  </si>
  <si>
    <t>日本の極み　プリンス　３本立Ｂ　３Ｌサイズ　立て札有り</t>
  </si>
  <si>
    <t>アモンクラシック　フェイスタオル２枚セット</t>
  </si>
  <si>
    <t>ナチュクル　フェイスタオル　ホワイト</t>
  </si>
  <si>
    <t>ナチュクル　フェイスタオル　ブルー</t>
  </si>
  <si>
    <t>ご不明な点等ありましたらサイト内のお問合せ、または下記連絡先までご連絡ください。</t>
    <rPh sb="1" eb="3">
      <t>フメイ</t>
    </rPh>
    <rPh sb="4" eb="5">
      <t>テン</t>
    </rPh>
    <rPh sb="5" eb="6">
      <t>ナド</t>
    </rPh>
    <rPh sb="15" eb="16">
      <t>ナイ</t>
    </rPh>
    <rPh sb="18" eb="19">
      <t>ト</t>
    </rPh>
    <rPh sb="19" eb="20">
      <t>ア</t>
    </rPh>
    <phoneticPr fontId="2"/>
  </si>
  <si>
    <r>
      <rPr>
        <sz val="26"/>
        <rFont val="ＭＳ Ｐゴシック"/>
        <family val="3"/>
        <charset val="128"/>
        <scheme val="minor"/>
      </rPr>
      <t>〒135-8738　深川郵便局　私書箱110号　　 郵便局カタログ販売センター　ギフト受付担当</t>
    </r>
    <r>
      <rPr>
        <sz val="24"/>
        <rFont val="ＭＳ Ｐゴシック"/>
        <family val="3"/>
        <charset val="128"/>
        <scheme val="minor"/>
      </rPr>
      <t>　　　</t>
    </r>
    <phoneticPr fontId="2"/>
  </si>
  <si>
    <r>
      <t xml:space="preserve">  </t>
    </r>
    <r>
      <rPr>
        <sz val="20"/>
        <rFont val="ＭＳ Ｐゴシック"/>
        <family val="3"/>
        <charset val="128"/>
      </rPr>
      <t xml:space="preserve"> </t>
    </r>
    <r>
      <rPr>
        <sz val="24"/>
        <rFont val="ＭＳ Ｐゴシック"/>
        <family val="3"/>
        <charset val="128"/>
      </rPr>
      <t xml:space="preserve"> 【TEL ：0120-315-116】　</t>
    </r>
    <r>
      <rPr>
        <sz val="20"/>
        <rFont val="ＭＳ Ｐゴシック"/>
        <family val="3"/>
        <charset val="128"/>
      </rPr>
      <t>　　　</t>
    </r>
    <r>
      <rPr>
        <sz val="24"/>
        <rFont val="ＭＳ Ｐゴシック"/>
        <family val="3"/>
        <charset val="128"/>
      </rPr>
      <t>　【E－MAIL ：ts_gift@jp-ts.jp】</t>
    </r>
    <r>
      <rPr>
        <sz val="20"/>
        <rFont val="ＭＳ Ｐゴシック"/>
        <family val="3"/>
        <charset val="128"/>
      </rPr>
      <t>　</t>
    </r>
    <phoneticPr fontId="2"/>
  </si>
  <si>
    <t>E－MAIL ：ts_gift@jp-ts.jp</t>
  </si>
  <si>
    <t>（どちらかに〇印）</t>
    <rPh sb="7" eb="8">
      <t>シルシ</t>
    </rPh>
    <phoneticPr fontId="2"/>
  </si>
  <si>
    <t>慶事のご返礼品・弔事のご返礼品　お届け先一覧（手書き用）</t>
    <rPh sb="0" eb="2">
      <t>ケイジ</t>
    </rPh>
    <rPh sb="4" eb="6">
      <t>ヘンレイ</t>
    </rPh>
    <rPh sb="6" eb="7">
      <t>ヒン</t>
    </rPh>
    <rPh sb="8" eb="10">
      <t>チョウジ</t>
    </rPh>
    <rPh sb="12" eb="14">
      <t>ヘンレイ</t>
    </rPh>
    <rPh sb="14" eb="15">
      <t>ヒン</t>
    </rPh>
    <rPh sb="17" eb="18">
      <t>トド</t>
    </rPh>
    <rPh sb="19" eb="20">
      <t>サキ</t>
    </rPh>
    <rPh sb="20" eb="22">
      <t>イチラン</t>
    </rPh>
    <rPh sb="23" eb="25">
      <t>テガ</t>
    </rPh>
    <rPh sb="26" eb="27">
      <t>ヨウ</t>
    </rPh>
    <phoneticPr fontId="2"/>
  </si>
  <si>
    <r>
      <t>例　花コース　150冊（372,000円）＝372,000円→</t>
    </r>
    <r>
      <rPr>
        <b/>
        <sz val="16"/>
        <rFont val="ＭＳ Ｐゴシック"/>
        <family val="3"/>
        <charset val="128"/>
      </rPr>
      <t>割引の対象外</t>
    </r>
    <phoneticPr fontId="2"/>
  </si>
  <si>
    <r>
      <t>例　花コース　50冊（124,000円）＋月コース　40冊（219,200円）＝343,200円</t>
    </r>
    <r>
      <rPr>
        <b/>
        <sz val="16"/>
        <color indexed="10"/>
        <rFont val="ＭＳ Ｐゴシック"/>
        <family val="3"/>
        <charset val="128"/>
      </rPr>
      <t>→3%割引後価格</t>
    </r>
    <r>
      <rPr>
        <sz val="16"/>
        <rFont val="ＭＳ Ｐゴシック"/>
        <family val="3"/>
        <charset val="128"/>
      </rPr>
      <t>　</t>
    </r>
    <r>
      <rPr>
        <b/>
        <sz val="16"/>
        <color indexed="10"/>
        <rFont val="ＭＳ Ｐゴシック"/>
        <family val="3"/>
        <charset val="128"/>
      </rPr>
      <t>336,600円</t>
    </r>
    <phoneticPr fontId="2"/>
  </si>
  <si>
    <r>
      <t>　　⇒花コース　124,000円＋</t>
    </r>
    <r>
      <rPr>
        <b/>
        <sz val="16"/>
        <color indexed="10"/>
        <rFont val="ＭＳ Ｐゴシック"/>
        <family val="3"/>
        <charset val="128"/>
      </rPr>
      <t>月コース　212,600円</t>
    </r>
    <r>
      <rPr>
        <b/>
        <sz val="16"/>
        <rFont val="ＭＳ Ｐゴシック"/>
        <family val="3"/>
        <charset val="128"/>
      </rPr>
      <t>（この場合は月コースのみ割引いたします）</t>
    </r>
    <phoneticPr fontId="2"/>
  </si>
  <si>
    <r>
      <t>例　月コース　50冊（274,000円）＋タオル等（50,000円）＝318,500円</t>
    </r>
    <r>
      <rPr>
        <b/>
        <sz val="16"/>
        <color indexed="10"/>
        <rFont val="ＭＳ Ｐゴシック"/>
        <family val="3"/>
        <charset val="128"/>
      </rPr>
      <t>→3%割引後価格　314,250円</t>
    </r>
    <phoneticPr fontId="2"/>
  </si>
  <si>
    <r>
      <t>　　⇒</t>
    </r>
    <r>
      <rPr>
        <b/>
        <sz val="16"/>
        <color indexed="10"/>
        <rFont val="ＭＳ Ｐゴシック"/>
        <family val="3"/>
        <charset val="128"/>
      </rPr>
      <t>月コース　265,750円</t>
    </r>
    <r>
      <rPr>
        <sz val="16"/>
        <color indexed="8"/>
        <rFont val="ＭＳ Ｐゴシック"/>
        <family val="3"/>
        <charset val="128"/>
      </rPr>
      <t>＋</t>
    </r>
    <r>
      <rPr>
        <b/>
        <sz val="16"/>
        <color indexed="10"/>
        <rFont val="ＭＳ Ｐゴシック"/>
        <family val="3"/>
        <charset val="128"/>
      </rPr>
      <t>タオル等　48,500円</t>
    </r>
    <r>
      <rPr>
        <sz val="16"/>
        <color indexed="8"/>
        <rFont val="ＭＳ Ｐゴシック"/>
        <family val="3"/>
        <charset val="128"/>
      </rPr>
      <t>＝</t>
    </r>
    <r>
      <rPr>
        <b/>
        <sz val="16"/>
        <color indexed="10"/>
        <rFont val="ＭＳ Ｐゴシック"/>
        <family val="3"/>
        <charset val="128"/>
      </rPr>
      <t>314,250円</t>
    </r>
    <phoneticPr fontId="2"/>
  </si>
  <si>
    <t>ゴディバ　ラングドシャクッキーアソートメント１８枚入★</t>
  </si>
  <si>
    <t>ゴディバ　ラングドシャクッキーアソートメント３０枚入★</t>
  </si>
  <si>
    <t>ゴディバ　ラングドシャクッキーアソートメント５２枚入★</t>
  </si>
  <si>
    <t>京料理　美濃吉　美濃吉京の佃煮★</t>
  </si>
  <si>
    <t>スープストックトーキョー　４種のＯｋａｙｕセット８袋★</t>
  </si>
  <si>
    <t>１８日程度お届け</t>
  </si>
  <si>
    <t>スープストックトーキョー　４種のＯｋａｙｕセット１６袋★</t>
  </si>
  <si>
    <t>日本の極み　胡蝶蘭「黄色　ミディ」３本立</t>
  </si>
  <si>
    <t>パティスリー　キハチ　焼菓子＆コーヒー詰合せＡ★</t>
  </si>
  <si>
    <t>パティスリー　キハチ　焼菓子＆コーヒー詰合せＢ★</t>
  </si>
  <si>
    <t>本高砂屋　エコルセ詰合せＡ★</t>
  </si>
  <si>
    <t>本高砂屋　エコルセ詰合せＢ★</t>
  </si>
  <si>
    <t>銀座京橋　レ　ロジェ　エギュスキロール　銀座ミニカヌレ★</t>
  </si>
  <si>
    <t>杉谷本舗　個包装カステラ詰合せ★</t>
  </si>
  <si>
    <t>山田園　抹茶どら焼きと静岡茶２種★</t>
  </si>
  <si>
    <t>山形の極み　プレミアムデザートジュース８本入★</t>
  </si>
  <si>
    <t>山形の極み　プレミアムデザートジュース１２本入★</t>
  </si>
  <si>
    <t>山形の極み　プレミアムデザートジュース１６本入★</t>
  </si>
  <si>
    <t>北海道　美食之輝Ａ★</t>
  </si>
  <si>
    <t>北海道　美食之輝Ｂ★</t>
  </si>
  <si>
    <t>米匠庵　ＭＡＩｓｔｏｒｙ　北海道米物語　４個★</t>
  </si>
  <si>
    <t>米匠庵　ＭＡＩｓｔｏｒｙ　東北米物語　４個★</t>
  </si>
  <si>
    <t>今治謹製　至福タオル　バス・フェイスタオルセットＢ</t>
  </si>
  <si>
    <t>西川白輝　バス・フェイスタオルセット</t>
  </si>
  <si>
    <t>アンリ・シャルパンティエ　ラング・ド・シャ・アソート（お名入れ）★</t>
  </si>
  <si>
    <t>フィナンシェ＆ウェッジウッド　紅茶セットＡ（お名入れ）★</t>
  </si>
  <si>
    <t>フィナンシェ＆ウェッジウッド　紅茶セットＢ（お名入れ）★</t>
  </si>
  <si>
    <t>ちきり清水商店　たまごめし★</t>
  </si>
  <si>
    <t>選べるギフト　花コース＋ウォッシュタオル２枚セット</t>
  </si>
  <si>
    <t>選べるギフト　鳥コース＋フェイス・ウォッシュタオルセット</t>
  </si>
  <si>
    <t>日本の極み　おぼろタオル　グラデーション　浴用・ゲストタオルセット</t>
  </si>
  <si>
    <t>日本の極み　おぼろタオル　グラデーション　バス・浴用・ゲストタオルセット</t>
  </si>
  <si>
    <t>ダックス　フェイス・ウォッシュタオルセットＡ</t>
  </si>
  <si>
    <t>ダックス　フェイスタオル２枚セット</t>
  </si>
  <si>
    <t>ダックス　フェイス・ウォッシュタオルセットＢ</t>
  </si>
  <si>
    <t>ダックス　バス・フェイス・ウォッシュタオルセット</t>
  </si>
  <si>
    <t>シンシアコットン　フェイス・ウォッシュタオルセット</t>
  </si>
  <si>
    <t>シンシアコットン　フェイスタオル３枚セット</t>
  </si>
  <si>
    <t>シンシアコットン　バス・フェイス・ウォッシュタオルセット</t>
  </si>
  <si>
    <t>ＨＡＮＡ　ＳＨＩＰＰＯＵ　フェイス・ウォッシュタオルセット</t>
  </si>
  <si>
    <t>ＨＡＮＡ　ＳＨＩＰＰＯＵ　バス・ウォッシュタオルセット</t>
  </si>
  <si>
    <t>信州小布施　栗かの子・ほうじ茶詰合せ★</t>
  </si>
  <si>
    <t>日本香堂　宇野千代のお線香淡墨の桜６箱入</t>
  </si>
  <si>
    <t>パーソナルステージさくら膳引付</t>
  </si>
  <si>
    <t>モダン仏具６点セット　ワインレッド</t>
  </si>
  <si>
    <t>モダン仏具６点セット　ピンク</t>
  </si>
  <si>
    <t>モダン仏具６点セット　オークブラウン</t>
  </si>
  <si>
    <t>プリザーブドフラワー（陶器付）Ａ</t>
  </si>
  <si>
    <t>プリザーブドフラワー（陶器付）Ｂ</t>
  </si>
  <si>
    <t>プリザーブドフラワー（陶器付）Ｃ</t>
  </si>
  <si>
    <t>メモリアルセット　Ａ</t>
  </si>
  <si>
    <t>メモリアルセット　Ｂ</t>
  </si>
  <si>
    <t>ｋｏｔｉ　虹の祭壇　Ａ</t>
  </si>
  <si>
    <t>ｋｏｔｉ　虹の祭壇　Ｂ</t>
  </si>
  <si>
    <t>コンパクト祭壇　想　桜</t>
  </si>
  <si>
    <t>コンパクト祭壇　想　空</t>
  </si>
  <si>
    <t>コンパクト祭壇　想　クローバー</t>
  </si>
  <si>
    <t>日本の極み　プリンス　３本立Ａ　　２Ｌサイズ</t>
  </si>
  <si>
    <t>日本の極み　プリンス　３本立Ａ　　２Ｌサイズ　立て札有り</t>
  </si>
  <si>
    <t>5035410012</t>
  </si>
  <si>
    <t>10012</t>
  </si>
  <si>
    <t>5035410116</t>
  </si>
  <si>
    <t>10116</t>
  </si>
  <si>
    <t>5035410213</t>
  </si>
  <si>
    <t>10213</t>
  </si>
  <si>
    <t>5035410317</t>
  </si>
  <si>
    <t>10317</t>
  </si>
  <si>
    <t>5035410414</t>
  </si>
  <si>
    <t>10414</t>
  </si>
  <si>
    <t>5035410511</t>
  </si>
  <si>
    <t>10511</t>
  </si>
  <si>
    <t>5035410615</t>
  </si>
  <si>
    <t>10615</t>
  </si>
  <si>
    <t>5035410712</t>
  </si>
  <si>
    <t>10712</t>
  </si>
  <si>
    <t>5035410816</t>
  </si>
  <si>
    <t>10816</t>
  </si>
  <si>
    <t>5035410913</t>
  </si>
  <si>
    <t>10913</t>
  </si>
  <si>
    <t>5035411017</t>
  </si>
  <si>
    <t>11017</t>
  </si>
  <si>
    <t>5035411114</t>
  </si>
  <si>
    <t>11114</t>
  </si>
  <si>
    <t>5035411211</t>
  </si>
  <si>
    <t>11211</t>
  </si>
  <si>
    <t>5035411315</t>
  </si>
  <si>
    <t>11315</t>
  </si>
  <si>
    <t>5035411412</t>
  </si>
  <si>
    <t>11412</t>
  </si>
  <si>
    <t>5035411516</t>
  </si>
  <si>
    <t>11516</t>
  </si>
  <si>
    <t>5035411613</t>
  </si>
  <si>
    <t>11613</t>
  </si>
  <si>
    <t>5035411622</t>
  </si>
  <si>
    <t>11622</t>
  </si>
  <si>
    <t>5035411631</t>
  </si>
  <si>
    <t>11631</t>
  </si>
  <si>
    <t>5035411647</t>
  </si>
  <si>
    <t>11647</t>
  </si>
  <si>
    <t>5035411656</t>
  </si>
  <si>
    <t>11656</t>
  </si>
  <si>
    <t>5035411665</t>
  </si>
  <si>
    <t>11665</t>
  </si>
  <si>
    <t>5035411674</t>
  </si>
  <si>
    <t>11674</t>
  </si>
  <si>
    <t>5035411683</t>
  </si>
  <si>
    <t>11683</t>
  </si>
  <si>
    <t>5035411692</t>
  </si>
  <si>
    <t>11692</t>
  </si>
  <si>
    <t>5035411701</t>
  </si>
  <si>
    <t>11701</t>
  </si>
  <si>
    <t>5035411717</t>
  </si>
  <si>
    <t>11717</t>
  </si>
  <si>
    <t>5035411726</t>
  </si>
  <si>
    <t>11726</t>
  </si>
  <si>
    <t>5035411735</t>
  </si>
  <si>
    <t>11735</t>
  </si>
  <si>
    <t>5035411744</t>
  </si>
  <si>
    <t>11744</t>
  </si>
  <si>
    <t>5035411753</t>
  </si>
  <si>
    <t>11753</t>
  </si>
  <si>
    <t>5035411762</t>
  </si>
  <si>
    <t>11762</t>
  </si>
  <si>
    <t>5035411771</t>
  </si>
  <si>
    <t>11771</t>
  </si>
  <si>
    <t>5035411787</t>
  </si>
  <si>
    <t>11787</t>
  </si>
  <si>
    <t>5035411796</t>
  </si>
  <si>
    <t>11796</t>
  </si>
  <si>
    <t>5035411805</t>
  </si>
  <si>
    <t>11805</t>
  </si>
  <si>
    <t>5035411814</t>
  </si>
  <si>
    <t>11814</t>
  </si>
  <si>
    <t>5035411823</t>
  </si>
  <si>
    <t>11823</t>
  </si>
  <si>
    <t>5035411832</t>
  </si>
  <si>
    <t>11832</t>
  </si>
  <si>
    <t>5035411841</t>
  </si>
  <si>
    <t>11841</t>
  </si>
  <si>
    <t>5035411857</t>
  </si>
  <si>
    <t>11857</t>
  </si>
  <si>
    <t>5035411866</t>
  </si>
  <si>
    <t>11866</t>
  </si>
  <si>
    <t>5035411875</t>
  </si>
  <si>
    <t>選べるギフト　月コース＋ウォッシュタオル</t>
  </si>
  <si>
    <t>11875</t>
  </si>
  <si>
    <t>5035411884</t>
  </si>
  <si>
    <t>11884</t>
  </si>
  <si>
    <t>5035411893</t>
  </si>
  <si>
    <t>選べるギフト　月コース＋フェイスタオル２枚セット</t>
  </si>
  <si>
    <t>11893</t>
  </si>
  <si>
    <t>5035411902</t>
  </si>
  <si>
    <t>11902</t>
  </si>
  <si>
    <t>5035411911</t>
  </si>
  <si>
    <t>選べるギフト　月コース＋フロッシュ　キッチン洗剤セット</t>
  </si>
  <si>
    <t>11911</t>
  </si>
  <si>
    <t>5035411927</t>
  </si>
  <si>
    <t>11927</t>
  </si>
  <si>
    <t>5035411936</t>
  </si>
  <si>
    <t>選べるギフト　月コース＋きき湯入浴剤セット</t>
  </si>
  <si>
    <t>11936</t>
  </si>
  <si>
    <t>5035411945</t>
  </si>
  <si>
    <t>11945</t>
  </si>
  <si>
    <t>5035411954</t>
  </si>
  <si>
    <t>11954</t>
  </si>
  <si>
    <t>5035411963</t>
  </si>
  <si>
    <t>11963</t>
  </si>
  <si>
    <t>5035411972</t>
  </si>
  <si>
    <t>11972</t>
  </si>
  <si>
    <t>5035411981</t>
  </si>
  <si>
    <t>11981</t>
  </si>
  <si>
    <t>5035411997</t>
  </si>
  <si>
    <t>11997</t>
  </si>
  <si>
    <t>5035412006</t>
  </si>
  <si>
    <t>12006</t>
  </si>
  <si>
    <t>5035412015</t>
  </si>
  <si>
    <t>12015</t>
  </si>
  <si>
    <t>5035412024</t>
  </si>
  <si>
    <t>12024</t>
  </si>
  <si>
    <t>5035412033</t>
  </si>
  <si>
    <t>アンリ・シャルパンティエ　プティ・フィナンシェ１６個入★</t>
  </si>
  <si>
    <t>12033</t>
  </si>
  <si>
    <t>5035412042</t>
  </si>
  <si>
    <t>アンリ・シャルパンティエ　プティ・フィナンシェ２０個入★</t>
  </si>
  <si>
    <t>12042</t>
  </si>
  <si>
    <t>5035412051</t>
  </si>
  <si>
    <t>アンリ・シャルパンティエ　プティ・フィナンシェ２４個入★</t>
  </si>
  <si>
    <t>12051</t>
  </si>
  <si>
    <t>5035412067</t>
  </si>
  <si>
    <t>アンリ・シャルパンティエ　プティ・フィナンシェ３０個入★</t>
  </si>
  <si>
    <t>12067</t>
  </si>
  <si>
    <t>5035412076</t>
  </si>
  <si>
    <t>12076</t>
  </si>
  <si>
    <t>5035412085</t>
  </si>
  <si>
    <t>12085</t>
  </si>
  <si>
    <t>5035412094</t>
  </si>
  <si>
    <t>12094</t>
  </si>
  <si>
    <t>5035412103</t>
  </si>
  <si>
    <t>12103</t>
  </si>
  <si>
    <t>5035412112</t>
  </si>
  <si>
    <t>12112</t>
  </si>
  <si>
    <t>5035412121</t>
  </si>
  <si>
    <t>12121</t>
  </si>
  <si>
    <t>5035412137</t>
  </si>
  <si>
    <t>12137</t>
  </si>
  <si>
    <t>5035412146</t>
  </si>
  <si>
    <t>12146</t>
  </si>
  <si>
    <t>5035412164</t>
  </si>
  <si>
    <t>12164</t>
  </si>
  <si>
    <t>5035412173</t>
  </si>
  <si>
    <t>12173</t>
  </si>
  <si>
    <t>5035412182</t>
  </si>
  <si>
    <t>12182</t>
  </si>
  <si>
    <t>5035412191</t>
  </si>
  <si>
    <t>島しょ不可／簡易包装／簡易のし／手提げ袋不可／二重包装不可／配達希望日不可／１８日程度お届け</t>
  </si>
  <si>
    <t>12191</t>
  </si>
  <si>
    <t>5035412207</t>
  </si>
  <si>
    <t>12207</t>
  </si>
  <si>
    <t>5035412225</t>
  </si>
  <si>
    <t>12225</t>
  </si>
  <si>
    <t>5035412234</t>
  </si>
  <si>
    <t>12234</t>
  </si>
  <si>
    <t>5035412243</t>
  </si>
  <si>
    <t>12243</t>
  </si>
  <si>
    <t>5035412252</t>
  </si>
  <si>
    <t>12252</t>
  </si>
  <si>
    <t>5035412261</t>
  </si>
  <si>
    <t>12261</t>
  </si>
  <si>
    <t>5035412277</t>
  </si>
  <si>
    <t>12277</t>
  </si>
  <si>
    <t>5035412286</t>
  </si>
  <si>
    <t>12286</t>
  </si>
  <si>
    <t>5035412295</t>
  </si>
  <si>
    <t>12295</t>
  </si>
  <si>
    <t>5035412304</t>
  </si>
  <si>
    <t>シーキューブ　ハッピースウィートアソートＬＬ★</t>
  </si>
  <si>
    <t>12304</t>
  </si>
  <si>
    <t>5035412313</t>
  </si>
  <si>
    <t>12313</t>
  </si>
  <si>
    <t>5035412322</t>
  </si>
  <si>
    <t>12322</t>
  </si>
  <si>
    <t>5035412331</t>
  </si>
  <si>
    <t>12331</t>
  </si>
  <si>
    <t>5035412347</t>
  </si>
  <si>
    <t>12347</t>
  </si>
  <si>
    <t>5035412356</t>
  </si>
  <si>
    <t>12356</t>
  </si>
  <si>
    <t>5035412365</t>
  </si>
  <si>
    <t>12365</t>
  </si>
  <si>
    <t>5035412374</t>
  </si>
  <si>
    <t>12374</t>
  </si>
  <si>
    <t>5035412383</t>
  </si>
  <si>
    <t>12383</t>
  </si>
  <si>
    <t>5035412392</t>
  </si>
  <si>
    <t>12392</t>
  </si>
  <si>
    <t>5035412401</t>
  </si>
  <si>
    <t>12401</t>
  </si>
  <si>
    <t>5035412417</t>
  </si>
  <si>
    <t>12417</t>
  </si>
  <si>
    <t>5035412426</t>
  </si>
  <si>
    <t>銀座京橋　レ　ロジェ　エギュスキロール　銀座プチガトー４５個入★</t>
  </si>
  <si>
    <t>12426</t>
  </si>
  <si>
    <t>5035412435</t>
  </si>
  <si>
    <t>12435</t>
  </si>
  <si>
    <t>5035412444</t>
  </si>
  <si>
    <t>12444</t>
  </si>
  <si>
    <t>5035412453</t>
  </si>
  <si>
    <t>12453</t>
  </si>
  <si>
    <t>5035412462</t>
  </si>
  <si>
    <t>12462</t>
  </si>
  <si>
    <t>5035412471</t>
  </si>
  <si>
    <t>12471</t>
  </si>
  <si>
    <t>5035412487</t>
  </si>
  <si>
    <t>12487</t>
  </si>
  <si>
    <t>5035412496</t>
  </si>
  <si>
    <t>12496</t>
  </si>
  <si>
    <t>5035412505</t>
  </si>
  <si>
    <t>おさるのジョージ　スイーツセットＡ★</t>
  </si>
  <si>
    <t>12505</t>
  </si>
  <si>
    <t>5035412514</t>
  </si>
  <si>
    <t>ムーミン　ジュース＆スイーツセットＡ★</t>
  </si>
  <si>
    <t>12514</t>
  </si>
  <si>
    <t>5035412523</t>
  </si>
  <si>
    <t>ムーミン　ジュース＆スイーツセットＢ★</t>
  </si>
  <si>
    <t>12523</t>
  </si>
  <si>
    <t>5035412532</t>
  </si>
  <si>
    <t>おさるのジョージ　スイーツセットＢ★</t>
  </si>
  <si>
    <t>12532</t>
  </si>
  <si>
    <t>5035412541</t>
  </si>
  <si>
    <t>12541</t>
  </si>
  <si>
    <t>5035412557</t>
  </si>
  <si>
    <t>12557</t>
  </si>
  <si>
    <t>5035412566</t>
  </si>
  <si>
    <t>12566</t>
  </si>
  <si>
    <t>5035412575</t>
  </si>
  <si>
    <t>12575</t>
  </si>
  <si>
    <t>5035412584</t>
  </si>
  <si>
    <t>大橋珍味堂　ポット柿の種３種詰合せ★</t>
  </si>
  <si>
    <t>12584</t>
  </si>
  <si>
    <t>5035412593</t>
  </si>
  <si>
    <t>かりんとう詰合せ★</t>
  </si>
  <si>
    <t>12593</t>
  </si>
  <si>
    <t>5035412602</t>
  </si>
  <si>
    <t>12602</t>
  </si>
  <si>
    <t>5035412611</t>
  </si>
  <si>
    <t>12611</t>
  </si>
  <si>
    <t>5035412627</t>
  </si>
  <si>
    <t>12627</t>
  </si>
  <si>
    <t>5035412636</t>
  </si>
  <si>
    <t>12636</t>
  </si>
  <si>
    <t>5035412645</t>
  </si>
  <si>
    <t>12645</t>
  </si>
  <si>
    <t>5035412654</t>
  </si>
  <si>
    <t>12654</t>
  </si>
  <si>
    <t>5035412663</t>
  </si>
  <si>
    <t>ＡＧＦ　ちょっと贅沢な珈琲店　ドリップコーヒーセットＡ★</t>
  </si>
  <si>
    <t>12663</t>
  </si>
  <si>
    <t>5035412672</t>
  </si>
  <si>
    <t>ＡＧＦ　ちょっと贅沢な珈琲店　ドリップコーヒーセットＢ★</t>
  </si>
  <si>
    <t>12672</t>
  </si>
  <si>
    <t>5035412681</t>
  </si>
  <si>
    <t>12681</t>
  </si>
  <si>
    <t>5035412697</t>
  </si>
  <si>
    <t>12697</t>
  </si>
  <si>
    <t>5035412706</t>
  </si>
  <si>
    <t>12706</t>
  </si>
  <si>
    <t>5035412715</t>
  </si>
  <si>
    <t>12715</t>
  </si>
  <si>
    <t>5035412724</t>
  </si>
  <si>
    <t>12724</t>
  </si>
  <si>
    <t>5035412733</t>
  </si>
  <si>
    <t>ウェッジウッド　ワイルド　ストロベリー　ティーバッグＡ★</t>
  </si>
  <si>
    <t>12733</t>
  </si>
  <si>
    <t>5035412742</t>
  </si>
  <si>
    <t>ウェッジウッド　ワイルド　ストロベリー　ティーバッグＢ★</t>
  </si>
  <si>
    <t>12742</t>
  </si>
  <si>
    <t>5035412751</t>
  </si>
  <si>
    <t>12751</t>
  </si>
  <si>
    <t>5035412767</t>
  </si>
  <si>
    <t>12767</t>
  </si>
  <si>
    <t>5035412776</t>
  </si>
  <si>
    <t>12776</t>
  </si>
  <si>
    <t>5035412785</t>
  </si>
  <si>
    <t>12785</t>
  </si>
  <si>
    <t>5035412794</t>
  </si>
  <si>
    <t>12794</t>
  </si>
  <si>
    <t>5035412803</t>
  </si>
  <si>
    <t>12803</t>
  </si>
  <si>
    <t>5035412812</t>
  </si>
  <si>
    <t>12812</t>
  </si>
  <si>
    <t>5035412821</t>
  </si>
  <si>
    <t>美食ファクトリー　こだわり調味料７種ギフト★</t>
  </si>
  <si>
    <t>12821</t>
  </si>
  <si>
    <t>5035412837</t>
  </si>
  <si>
    <t>12837</t>
  </si>
  <si>
    <t>5035412846</t>
  </si>
  <si>
    <t>12846</t>
  </si>
  <si>
    <t>5035412855</t>
  </si>
  <si>
    <t>12855</t>
  </si>
  <si>
    <t>5035412864</t>
  </si>
  <si>
    <t>12864</t>
  </si>
  <si>
    <t>5035412873</t>
  </si>
  <si>
    <t>12873</t>
  </si>
  <si>
    <t>5035412882</t>
  </si>
  <si>
    <t>帝国ホテル　レトルトカレーセット★</t>
  </si>
  <si>
    <t>12882</t>
  </si>
  <si>
    <t>5035412891</t>
  </si>
  <si>
    <t>ホテルオークラ　スープ缶詰５個詰合せ★</t>
  </si>
  <si>
    <t>12891</t>
  </si>
  <si>
    <t>5035412907</t>
  </si>
  <si>
    <t>ホテルオークラ　スープ缶詰６個詰合せ★</t>
  </si>
  <si>
    <t>12907</t>
  </si>
  <si>
    <t>5035412916</t>
  </si>
  <si>
    <t>ホテルオークラ　スープ・調理缶詰１１個詰合せ★</t>
  </si>
  <si>
    <t>12916</t>
  </si>
  <si>
    <t>5035412925</t>
  </si>
  <si>
    <t>12925</t>
  </si>
  <si>
    <t>5035412934</t>
  </si>
  <si>
    <t>12934</t>
  </si>
  <si>
    <t>5035412943</t>
  </si>
  <si>
    <t>12943</t>
  </si>
  <si>
    <t>5035412952</t>
  </si>
  <si>
    <t>12952</t>
  </si>
  <si>
    <t>5035412961</t>
  </si>
  <si>
    <t>12961</t>
  </si>
  <si>
    <t>5035412977</t>
  </si>
  <si>
    <t>12977</t>
  </si>
  <si>
    <t>5035412986</t>
  </si>
  <si>
    <t>12986</t>
  </si>
  <si>
    <t>5035412995</t>
  </si>
  <si>
    <t>12995</t>
  </si>
  <si>
    <t>5035413004</t>
  </si>
  <si>
    <t>13004</t>
  </si>
  <si>
    <t>5035413013</t>
  </si>
  <si>
    <t>13013</t>
  </si>
  <si>
    <t>5035413022</t>
  </si>
  <si>
    <t>13022</t>
  </si>
  <si>
    <t>5035413031</t>
  </si>
  <si>
    <t>13031</t>
  </si>
  <si>
    <t>5035413047</t>
  </si>
  <si>
    <t>13047</t>
  </si>
  <si>
    <t>5035413056</t>
  </si>
  <si>
    <t>13056</t>
  </si>
  <si>
    <t>5035413065</t>
  </si>
  <si>
    <t>13065</t>
  </si>
  <si>
    <t>5035413074</t>
  </si>
  <si>
    <t>13074</t>
  </si>
  <si>
    <t>5035413083</t>
  </si>
  <si>
    <t>札幌バルナバハム　札幌開拓使ハムセットＡ★</t>
  </si>
  <si>
    <t>13083</t>
  </si>
  <si>
    <t>5035413092</t>
  </si>
  <si>
    <t>札幌バルナバハム　札幌開拓使ハムセットＢ★</t>
  </si>
  <si>
    <t>13092</t>
  </si>
  <si>
    <t>5035413101</t>
  </si>
  <si>
    <t>札幌バルナバハム　札幌開拓使ハムセットＣ★</t>
  </si>
  <si>
    <t>13101</t>
  </si>
  <si>
    <t>5035413117</t>
  </si>
  <si>
    <t>札幌バルナバハム　札幌開拓使ハムセットＤ★</t>
  </si>
  <si>
    <t>13117</t>
  </si>
  <si>
    <t>5035413126</t>
  </si>
  <si>
    <t>13126</t>
  </si>
  <si>
    <t>5035413135</t>
  </si>
  <si>
    <t>13135</t>
  </si>
  <si>
    <t>5035413144</t>
  </si>
  <si>
    <t>13144</t>
  </si>
  <si>
    <t>5035413153</t>
  </si>
  <si>
    <t>13153</t>
  </si>
  <si>
    <t>5035413162</t>
  </si>
  <si>
    <t>13162</t>
  </si>
  <si>
    <t>5035413171</t>
  </si>
  <si>
    <t>13171</t>
  </si>
  <si>
    <t>5035413187</t>
  </si>
  <si>
    <t>13187</t>
  </si>
  <si>
    <t>5035413196</t>
  </si>
  <si>
    <t>13196</t>
  </si>
  <si>
    <t>5035413205</t>
  </si>
  <si>
    <t>13205</t>
  </si>
  <si>
    <t>5035413214</t>
  </si>
  <si>
    <t>13214</t>
  </si>
  <si>
    <t>5035413223</t>
  </si>
  <si>
    <t>13223</t>
  </si>
  <si>
    <t>5035413232</t>
  </si>
  <si>
    <t>13232</t>
  </si>
  <si>
    <t>5035413241</t>
  </si>
  <si>
    <t>13241</t>
  </si>
  <si>
    <t>5035413257</t>
  </si>
  <si>
    <t>13257</t>
  </si>
  <si>
    <t>5035413266</t>
  </si>
  <si>
    <t>廣川昆布　万味豊秀　４品佃煮詰合せ★</t>
  </si>
  <si>
    <t>13266</t>
  </si>
  <si>
    <t>5035413275</t>
  </si>
  <si>
    <t>廣川昆布　万味豊秀　６品佃煮詰合せ★</t>
  </si>
  <si>
    <t>13275</t>
  </si>
  <si>
    <t>5035413284</t>
  </si>
  <si>
    <t>13284</t>
  </si>
  <si>
    <t>5035413293</t>
  </si>
  <si>
    <t>13293</t>
  </si>
  <si>
    <t>5035413302</t>
  </si>
  <si>
    <t>13302</t>
  </si>
  <si>
    <t>5035413311</t>
  </si>
  <si>
    <t>13311</t>
  </si>
  <si>
    <t>5035413327</t>
  </si>
  <si>
    <t>13327</t>
  </si>
  <si>
    <t>5035413336</t>
  </si>
  <si>
    <t>13336</t>
  </si>
  <si>
    <t>5035413345</t>
  </si>
  <si>
    <t>13345</t>
  </si>
  <si>
    <t>5035413354</t>
  </si>
  <si>
    <t>13354</t>
  </si>
  <si>
    <t>5035413363</t>
  </si>
  <si>
    <t>13363</t>
  </si>
  <si>
    <t>5035413372</t>
  </si>
  <si>
    <t>13372</t>
  </si>
  <si>
    <t>5035413381</t>
  </si>
  <si>
    <t>13381</t>
  </si>
  <si>
    <t>5035413397</t>
  </si>
  <si>
    <t>13397</t>
  </si>
  <si>
    <t>5035413406</t>
  </si>
  <si>
    <t>パドンニギフト〈レッチェ〉★</t>
  </si>
  <si>
    <t>13406</t>
  </si>
  <si>
    <t>5035413415</t>
  </si>
  <si>
    <t>ウェッジウッド　ジャスパー　フェイス・ウォッシュタオルセット</t>
  </si>
  <si>
    <t>13415</t>
  </si>
  <si>
    <t>5035413424</t>
  </si>
  <si>
    <t>ウェッジウッド　ジャスパー　バスタオル</t>
  </si>
  <si>
    <t>13424</t>
  </si>
  <si>
    <t>5035413433</t>
  </si>
  <si>
    <t>ウェッジウッド　ジャスパー　バス・フェイス・ウォッシュタオルセット</t>
  </si>
  <si>
    <t>13433</t>
  </si>
  <si>
    <t>5035413442</t>
  </si>
  <si>
    <t>ウェッジウッド　ジャスパー　タオルケット</t>
  </si>
  <si>
    <t>13442</t>
  </si>
  <si>
    <t>5035413451</t>
  </si>
  <si>
    <t>ウェッジウッド　ジャスパー　綿毛布２枚セット</t>
  </si>
  <si>
    <t>13451</t>
  </si>
  <si>
    <t>5035413467</t>
  </si>
  <si>
    <t>13467</t>
  </si>
  <si>
    <t>5035413476</t>
  </si>
  <si>
    <t>13476</t>
  </si>
  <si>
    <t>5035413485</t>
  </si>
  <si>
    <t>13485</t>
  </si>
  <si>
    <t>5035413494</t>
  </si>
  <si>
    <t>13494</t>
  </si>
  <si>
    <t>5035413503</t>
  </si>
  <si>
    <t>13503</t>
  </si>
  <si>
    <t>5035413512</t>
  </si>
  <si>
    <t>13512</t>
  </si>
  <si>
    <t>5035413521</t>
  </si>
  <si>
    <t>13521</t>
  </si>
  <si>
    <t>5035413537</t>
  </si>
  <si>
    <t>13537</t>
  </si>
  <si>
    <t>5035413546</t>
  </si>
  <si>
    <t>13546</t>
  </si>
  <si>
    <t>5035413555</t>
  </si>
  <si>
    <t>13555</t>
  </si>
  <si>
    <t>5035413564</t>
  </si>
  <si>
    <t>13564</t>
  </si>
  <si>
    <t>5035413573</t>
  </si>
  <si>
    <t>13573</t>
  </si>
  <si>
    <t>5035413582</t>
  </si>
  <si>
    <t>13582</t>
  </si>
  <si>
    <t>5035413591</t>
  </si>
  <si>
    <t>13591</t>
  </si>
  <si>
    <t>5035413607</t>
  </si>
  <si>
    <t>13607</t>
  </si>
  <si>
    <t>5035413616</t>
  </si>
  <si>
    <t>13616</t>
  </si>
  <si>
    <t>5035413625</t>
  </si>
  <si>
    <t>13625</t>
  </si>
  <si>
    <t>5035413634</t>
  </si>
  <si>
    <t>13634</t>
  </si>
  <si>
    <t>5035413643</t>
  </si>
  <si>
    <t>13643</t>
  </si>
  <si>
    <t>5035413652</t>
  </si>
  <si>
    <t>13652</t>
  </si>
  <si>
    <t>5035413661</t>
  </si>
  <si>
    <t>13661</t>
  </si>
  <si>
    <t>5035413677</t>
  </si>
  <si>
    <t>13677</t>
  </si>
  <si>
    <t>5035413686</t>
  </si>
  <si>
    <t>13686</t>
  </si>
  <si>
    <t>5035413695</t>
  </si>
  <si>
    <t>13695</t>
  </si>
  <si>
    <t>5035413704</t>
  </si>
  <si>
    <t>13704</t>
  </si>
  <si>
    <t>5035413713</t>
  </si>
  <si>
    <t>13713</t>
  </si>
  <si>
    <t>5035413722</t>
  </si>
  <si>
    <t>13722</t>
  </si>
  <si>
    <t>5035413731</t>
  </si>
  <si>
    <t>13731</t>
  </si>
  <si>
    <t>5035413747</t>
  </si>
  <si>
    <t>日本の極み　プレミアムカラー　フェイスタオル２枚セット</t>
  </si>
  <si>
    <t>13747</t>
  </si>
  <si>
    <t>5035413756</t>
  </si>
  <si>
    <t>日本の極み　プレミアムカラー　バス・フェイスタオルセットＡ</t>
  </si>
  <si>
    <t>13756</t>
  </si>
  <si>
    <t>5035413765</t>
  </si>
  <si>
    <t>日本の極み　プレミアムカラー　バスタオル２枚セット</t>
  </si>
  <si>
    <t>13765</t>
  </si>
  <si>
    <t>5035413774</t>
  </si>
  <si>
    <t>日本の極み　プレミアムカラー　バス・フェイスタオルセットＢ</t>
  </si>
  <si>
    <t>13774</t>
  </si>
  <si>
    <t>5035413783</t>
  </si>
  <si>
    <t>しまなみ匠の彩　花つぼみ　フェイスタオル２枚セット</t>
  </si>
  <si>
    <t>13783</t>
  </si>
  <si>
    <t>5035413792</t>
  </si>
  <si>
    <t>しまなみ匠の彩　花つぼみ　フェイスタオル３枚セット</t>
  </si>
  <si>
    <t>13792</t>
  </si>
  <si>
    <t>5035413801</t>
  </si>
  <si>
    <t>13801</t>
  </si>
  <si>
    <t>5035413817</t>
  </si>
  <si>
    <t>13817</t>
  </si>
  <si>
    <t>5035413826</t>
  </si>
  <si>
    <t>13826</t>
  </si>
  <si>
    <t>5035413835</t>
  </si>
  <si>
    <t>13835</t>
  </si>
  <si>
    <t>5035413844</t>
  </si>
  <si>
    <t>13844</t>
  </si>
  <si>
    <t>5035413853</t>
  </si>
  <si>
    <t>13853</t>
  </si>
  <si>
    <t>5035413862</t>
  </si>
  <si>
    <t>13862</t>
  </si>
  <si>
    <t>5035413871</t>
  </si>
  <si>
    <t>13871</t>
  </si>
  <si>
    <t>5035413887</t>
  </si>
  <si>
    <t>花王　アタックＺＥＲＯワンハンドギフトＡ</t>
  </si>
  <si>
    <t>13887</t>
  </si>
  <si>
    <t>5035413896</t>
  </si>
  <si>
    <t>花王　アタックＺＥＲＯワンハンドギフトＢ</t>
  </si>
  <si>
    <t>13896</t>
  </si>
  <si>
    <t>5035413905</t>
  </si>
  <si>
    <t>花王　アタックＺＥＲＯワンハンドギフトＣ</t>
  </si>
  <si>
    <t>13905</t>
  </si>
  <si>
    <t>5035413914</t>
  </si>
  <si>
    <t>13914</t>
  </si>
  <si>
    <t>5035413923</t>
  </si>
  <si>
    <t>13923</t>
  </si>
  <si>
    <t>5035413932</t>
  </si>
  <si>
    <t>13932</t>
  </si>
  <si>
    <t>5035413941</t>
  </si>
  <si>
    <t>キレイキレイ　薬用ハンドソープギフトＡ</t>
  </si>
  <si>
    <t>13941</t>
  </si>
  <si>
    <t>5035413957</t>
  </si>
  <si>
    <t>キレイキレイ　薬用ハンドソープギフトＢ</t>
  </si>
  <si>
    <t>13957</t>
  </si>
  <si>
    <t>5035413966</t>
  </si>
  <si>
    <t>キレイキレイ　薬用ハンドソープギフトＣ</t>
  </si>
  <si>
    <t>13966</t>
  </si>
  <si>
    <t>5035413975</t>
  </si>
  <si>
    <t>13975</t>
  </si>
  <si>
    <t>5035413984</t>
  </si>
  <si>
    <t>13984</t>
  </si>
  <si>
    <t>5035413993</t>
  </si>
  <si>
    <t>13993</t>
  </si>
  <si>
    <t>5035414002</t>
  </si>
  <si>
    <t>14002</t>
  </si>
  <si>
    <t>5035414011</t>
  </si>
  <si>
    <t>ホテルオークラ　洋菓子詰合せ（お名入れ）★</t>
  </si>
  <si>
    <t>14011</t>
  </si>
  <si>
    <t>5035414027</t>
  </si>
  <si>
    <t>手提げ袋不可／１８日程度お届け／名入れ／生年月日</t>
  </si>
  <si>
    <t>14027</t>
  </si>
  <si>
    <t>5035414036</t>
  </si>
  <si>
    <t>14036</t>
  </si>
  <si>
    <t>5035414045</t>
  </si>
  <si>
    <t>14045</t>
  </si>
  <si>
    <t>5035414054</t>
  </si>
  <si>
    <t>14054</t>
  </si>
  <si>
    <t>5035414063</t>
  </si>
  <si>
    <t>14063</t>
  </si>
  <si>
    <t>5035414072</t>
  </si>
  <si>
    <t>14072</t>
  </si>
  <si>
    <t>5035414081</t>
  </si>
  <si>
    <t>14081</t>
  </si>
  <si>
    <t>5035414097</t>
  </si>
  <si>
    <t>14097</t>
  </si>
  <si>
    <t>5035414106</t>
  </si>
  <si>
    <t>14106</t>
  </si>
  <si>
    <t>5035414115</t>
  </si>
  <si>
    <t>14115</t>
  </si>
  <si>
    <t>5035414124</t>
  </si>
  <si>
    <t>14124</t>
  </si>
  <si>
    <t>5035414133</t>
  </si>
  <si>
    <t>14133</t>
  </si>
  <si>
    <t>5035414142</t>
  </si>
  <si>
    <t>14142</t>
  </si>
  <si>
    <t>5035414151</t>
  </si>
  <si>
    <t>杉谷本舗　名入れカステラ（桐箱入）（お名入れ）★</t>
  </si>
  <si>
    <t>14151</t>
  </si>
  <si>
    <t>5035414167</t>
  </si>
  <si>
    <t>杉谷本舗　名入れカステラ詰合せ（お名入れ）★</t>
  </si>
  <si>
    <t>14167</t>
  </si>
  <si>
    <t>5035414176</t>
  </si>
  <si>
    <t>杉谷本舗　名入れカステラ＆おこし詰合せ（お名入れ）★</t>
  </si>
  <si>
    <t>14176</t>
  </si>
  <si>
    <t>5035414185</t>
  </si>
  <si>
    <t>山田園　抹茶どら焼きと静岡茶（お名入れ）　ピンク★</t>
  </si>
  <si>
    <t>14185</t>
  </si>
  <si>
    <t>5035414194</t>
  </si>
  <si>
    <t>14194</t>
  </si>
  <si>
    <t>5035414203</t>
  </si>
  <si>
    <t>14203</t>
  </si>
  <si>
    <t>5035414212</t>
  </si>
  <si>
    <t>14212</t>
  </si>
  <si>
    <t>5035414221</t>
  </si>
  <si>
    <t>14221</t>
  </si>
  <si>
    <t>5035414237</t>
  </si>
  <si>
    <t>14237</t>
  </si>
  <si>
    <t>5035414246</t>
  </si>
  <si>
    <t>14246</t>
  </si>
  <si>
    <t>5035414255</t>
  </si>
  <si>
    <t>14255</t>
  </si>
  <si>
    <t>5035414264</t>
  </si>
  <si>
    <t>14264</t>
  </si>
  <si>
    <t>5035414273</t>
  </si>
  <si>
    <t>14273</t>
  </si>
  <si>
    <t>5035414282</t>
  </si>
  <si>
    <t>14282</t>
  </si>
  <si>
    <t>5035414291</t>
  </si>
  <si>
    <t>14291</t>
  </si>
  <si>
    <t>5035414307</t>
  </si>
  <si>
    <t>14307</t>
  </si>
  <si>
    <t>5035414316</t>
  </si>
  <si>
    <t>14316</t>
  </si>
  <si>
    <t>5035414325</t>
  </si>
  <si>
    <t>14325</t>
  </si>
  <si>
    <t>5035414334</t>
  </si>
  <si>
    <t>14334</t>
  </si>
  <si>
    <t>5035414343</t>
  </si>
  <si>
    <t>14343</t>
  </si>
  <si>
    <t>5035414352</t>
  </si>
  <si>
    <t>14352</t>
  </si>
  <si>
    <t>5035414361</t>
  </si>
  <si>
    <t>14361</t>
  </si>
  <si>
    <t>5035414377</t>
  </si>
  <si>
    <t>14377</t>
  </si>
  <si>
    <t>5035414386</t>
  </si>
  <si>
    <t>14386</t>
  </si>
  <si>
    <t>5035414395</t>
  </si>
  <si>
    <t>14395</t>
  </si>
  <si>
    <t>5035414404</t>
  </si>
  <si>
    <t>14404</t>
  </si>
  <si>
    <t>5035414413</t>
  </si>
  <si>
    <t>14413</t>
  </si>
  <si>
    <t>5035414422</t>
  </si>
  <si>
    <t>14422</t>
  </si>
  <si>
    <t>5035414431</t>
  </si>
  <si>
    <t>14431</t>
  </si>
  <si>
    <t>5035414447</t>
  </si>
  <si>
    <t>14447</t>
  </si>
  <si>
    <t>5035414456</t>
  </si>
  <si>
    <t>14456</t>
  </si>
  <si>
    <t>5035414465</t>
  </si>
  <si>
    <t>14465</t>
  </si>
  <si>
    <t>5035414474</t>
  </si>
  <si>
    <t>14474</t>
  </si>
  <si>
    <t>5035414483</t>
  </si>
  <si>
    <t>14483</t>
  </si>
  <si>
    <t>5035414492</t>
  </si>
  <si>
    <t>14492</t>
  </si>
  <si>
    <t>5035414501</t>
  </si>
  <si>
    <t>14501</t>
  </si>
  <si>
    <t>5035414517</t>
  </si>
  <si>
    <t>14517</t>
  </si>
  <si>
    <t>5035414526</t>
  </si>
  <si>
    <t>14526</t>
  </si>
  <si>
    <t>5035414535</t>
  </si>
  <si>
    <t>14535</t>
  </si>
  <si>
    <t>5035414544</t>
  </si>
  <si>
    <t>14544</t>
  </si>
  <si>
    <t>5035414553</t>
  </si>
  <si>
    <t>14553</t>
  </si>
  <si>
    <t>5035414562</t>
  </si>
  <si>
    <t>14562</t>
  </si>
  <si>
    <t>5035414571</t>
  </si>
  <si>
    <t>14571</t>
  </si>
  <si>
    <t>5035414587</t>
  </si>
  <si>
    <t>14587</t>
  </si>
  <si>
    <t>5035414596</t>
  </si>
  <si>
    <t>14596</t>
  </si>
  <si>
    <t>5035414605</t>
  </si>
  <si>
    <t>14605</t>
  </si>
  <si>
    <t>5035414614</t>
  </si>
  <si>
    <t>14614</t>
  </si>
  <si>
    <t>5035414623</t>
  </si>
  <si>
    <t>ジョイ　カラフルキッチンセット</t>
  </si>
  <si>
    <t>14623</t>
  </si>
  <si>
    <t>5035510015</t>
  </si>
  <si>
    <t>10015</t>
  </si>
  <si>
    <t>5035510112</t>
  </si>
  <si>
    <t>10112</t>
  </si>
  <si>
    <t>5035510216</t>
  </si>
  <si>
    <t>10216</t>
  </si>
  <si>
    <t>5035510313</t>
  </si>
  <si>
    <t>10313</t>
  </si>
  <si>
    <t>5035510417</t>
  </si>
  <si>
    <t>10417</t>
  </si>
  <si>
    <t>5035510514</t>
  </si>
  <si>
    <t>10514</t>
  </si>
  <si>
    <t>5035510611</t>
  </si>
  <si>
    <t>10611</t>
  </si>
  <si>
    <t>5035510715</t>
  </si>
  <si>
    <t>10715</t>
  </si>
  <si>
    <t>5035510812</t>
  </si>
  <si>
    <t>10812</t>
  </si>
  <si>
    <t>5035510916</t>
  </si>
  <si>
    <t>10916</t>
  </si>
  <si>
    <t>5035511013</t>
  </si>
  <si>
    <t>11013</t>
  </si>
  <si>
    <t>5035511117</t>
  </si>
  <si>
    <t>11117</t>
  </si>
  <si>
    <t>5035511214</t>
  </si>
  <si>
    <t>11214</t>
  </si>
  <si>
    <t>5035511311</t>
  </si>
  <si>
    <t>11311</t>
  </si>
  <si>
    <t>5035511415</t>
  </si>
  <si>
    <t>11415</t>
  </si>
  <si>
    <t>5035511512</t>
  </si>
  <si>
    <t>11512</t>
  </si>
  <si>
    <t>5035511616</t>
  </si>
  <si>
    <t>11616</t>
  </si>
  <si>
    <t>5035511625</t>
  </si>
  <si>
    <t>選べるギフト　風コース＋ウォッシュタオル２枚セット</t>
  </si>
  <si>
    <t>11625</t>
  </si>
  <si>
    <t>5035511634</t>
  </si>
  <si>
    <t>11634</t>
  </si>
  <si>
    <t>5035511643</t>
  </si>
  <si>
    <t>選べるギフト　風コース＋フェイス・ウォッシュタオルセット</t>
  </si>
  <si>
    <t>11643</t>
  </si>
  <si>
    <t>5035511652</t>
  </si>
  <si>
    <t>11652</t>
  </si>
  <si>
    <t>5035511661</t>
  </si>
  <si>
    <t>選べるギフト　風コース＋フロッシュ　キッチン洗剤ギフト</t>
  </si>
  <si>
    <t>11661</t>
  </si>
  <si>
    <t>5035511677</t>
  </si>
  <si>
    <t>11677</t>
  </si>
  <si>
    <t>5035511686</t>
  </si>
  <si>
    <t>選べるギフト　風コース＋きき湯入浴剤セット</t>
  </si>
  <si>
    <t>11686</t>
  </si>
  <si>
    <t>5035511695</t>
  </si>
  <si>
    <t>11695</t>
  </si>
  <si>
    <t>5035511704</t>
  </si>
  <si>
    <t>11704</t>
  </si>
  <si>
    <t>5035511713</t>
  </si>
  <si>
    <t>11713</t>
  </si>
  <si>
    <t>5035511722</t>
  </si>
  <si>
    <t>11722</t>
  </si>
  <si>
    <t>5035511731</t>
  </si>
  <si>
    <t>11731</t>
  </si>
  <si>
    <t>5035511747</t>
  </si>
  <si>
    <t>11747</t>
  </si>
  <si>
    <t>5035511756</t>
  </si>
  <si>
    <t>11756</t>
  </si>
  <si>
    <t>5035511765</t>
  </si>
  <si>
    <t>11765</t>
  </si>
  <si>
    <t>5035511774</t>
  </si>
  <si>
    <t>11774</t>
  </si>
  <si>
    <t>5035511783</t>
  </si>
  <si>
    <t>11783</t>
  </si>
  <si>
    <t>5035511792</t>
  </si>
  <si>
    <t>11792</t>
  </si>
  <si>
    <t>5035511801</t>
  </si>
  <si>
    <t>11801</t>
  </si>
  <si>
    <t>5035511817</t>
  </si>
  <si>
    <t>11817</t>
  </si>
  <si>
    <t>5035511826</t>
  </si>
  <si>
    <t>11826</t>
  </si>
  <si>
    <t>5035511835</t>
  </si>
  <si>
    <t>11835</t>
  </si>
  <si>
    <t>5035511844</t>
  </si>
  <si>
    <t>11844</t>
  </si>
  <si>
    <t>5035511853</t>
  </si>
  <si>
    <t>11853</t>
  </si>
  <si>
    <t>5035511862</t>
  </si>
  <si>
    <t>11862</t>
  </si>
  <si>
    <t>5035511871</t>
  </si>
  <si>
    <t>11871</t>
  </si>
  <si>
    <t>5035511887</t>
  </si>
  <si>
    <t>11887</t>
  </si>
  <si>
    <t>5035511896</t>
  </si>
  <si>
    <t>11896</t>
  </si>
  <si>
    <t>5035511905</t>
  </si>
  <si>
    <t>11905</t>
  </si>
  <si>
    <t>5035511914</t>
  </si>
  <si>
    <t>11914</t>
  </si>
  <si>
    <t>5035511923</t>
  </si>
  <si>
    <t>11923</t>
  </si>
  <si>
    <t>5035511932</t>
  </si>
  <si>
    <t>11932</t>
  </si>
  <si>
    <t>5035511941</t>
  </si>
  <si>
    <t>11941</t>
  </si>
  <si>
    <t>5035511957</t>
  </si>
  <si>
    <t>11957</t>
  </si>
  <si>
    <t>5035511966</t>
  </si>
  <si>
    <t>11966</t>
  </si>
  <si>
    <t>5035511975</t>
  </si>
  <si>
    <t>11975</t>
  </si>
  <si>
    <t>5035511984</t>
  </si>
  <si>
    <t>11984</t>
  </si>
  <si>
    <t>5035511993</t>
  </si>
  <si>
    <t>11993</t>
  </si>
  <si>
    <t>5035512002</t>
  </si>
  <si>
    <t>12002</t>
  </si>
  <si>
    <t>5035512011</t>
  </si>
  <si>
    <t>横浜ベイシェラトンホテル＆タワーズ　ガトーセレクション★</t>
  </si>
  <si>
    <t>12011</t>
  </si>
  <si>
    <t>5035512027</t>
  </si>
  <si>
    <t>12027</t>
  </si>
  <si>
    <t>5035512036</t>
  </si>
  <si>
    <t>12036</t>
  </si>
  <si>
    <t>5035512045</t>
  </si>
  <si>
    <t>12045</t>
  </si>
  <si>
    <t>5035512054</t>
  </si>
  <si>
    <t>12054</t>
  </si>
  <si>
    <t>5035512063</t>
  </si>
  <si>
    <t>廣川昆布　万味豊秀　８品佃煮詰合せ★</t>
  </si>
  <si>
    <t>12063</t>
  </si>
  <si>
    <t>5035512072</t>
  </si>
  <si>
    <t>12072</t>
  </si>
  <si>
    <t>5035512081</t>
  </si>
  <si>
    <t>飛騨高山ファクトリー　こだわり飛騨丼の具詰合せ★</t>
  </si>
  <si>
    <t>12081</t>
  </si>
  <si>
    <t>5035512097</t>
  </si>
  <si>
    <t>12097</t>
  </si>
  <si>
    <t>5035512106</t>
  </si>
  <si>
    <t>帝国ホテル　スープグルメ缶詰７個詰合せ★</t>
  </si>
  <si>
    <t>12106</t>
  </si>
  <si>
    <t>5035512115</t>
  </si>
  <si>
    <t>12115</t>
  </si>
  <si>
    <t>5035512124</t>
  </si>
  <si>
    <t>大橋珍味堂　ポット柿の種６種詰合せ★</t>
  </si>
  <si>
    <t>12124</t>
  </si>
  <si>
    <t>5035512133</t>
  </si>
  <si>
    <t>えくぼ屋　今様和菓撰　おかき詰合せ★</t>
  </si>
  <si>
    <t>12133</t>
  </si>
  <si>
    <t>5035512142</t>
  </si>
  <si>
    <t>12142</t>
  </si>
  <si>
    <t>5035512151</t>
  </si>
  <si>
    <t>12151</t>
  </si>
  <si>
    <t>5035512167</t>
  </si>
  <si>
    <t>12167</t>
  </si>
  <si>
    <t>5035512176</t>
  </si>
  <si>
    <t>12176</t>
  </si>
  <si>
    <t>5035512185</t>
  </si>
  <si>
    <t>12185</t>
  </si>
  <si>
    <t>5035512194</t>
  </si>
  <si>
    <t>12194</t>
  </si>
  <si>
    <t>5035512203</t>
  </si>
  <si>
    <t>12203</t>
  </si>
  <si>
    <t>5035512212</t>
  </si>
  <si>
    <t>12212</t>
  </si>
  <si>
    <t>5035512221</t>
  </si>
  <si>
    <t>12221</t>
  </si>
  <si>
    <t>5035512237</t>
  </si>
  <si>
    <t>12237</t>
  </si>
  <si>
    <t>5035512246</t>
  </si>
  <si>
    <t>12246</t>
  </si>
  <si>
    <t>5035512255</t>
  </si>
  <si>
    <t>12255</t>
  </si>
  <si>
    <t>5035512264</t>
  </si>
  <si>
    <t>12264</t>
  </si>
  <si>
    <t>5035512273</t>
  </si>
  <si>
    <t>12273</t>
  </si>
  <si>
    <t>5035512282</t>
  </si>
  <si>
    <t>12282</t>
  </si>
  <si>
    <t>5035512291</t>
  </si>
  <si>
    <t>12291</t>
  </si>
  <si>
    <t>5035512307</t>
  </si>
  <si>
    <t>12307</t>
  </si>
  <si>
    <t>5035512316</t>
  </si>
  <si>
    <t>12316</t>
  </si>
  <si>
    <t>5035512325</t>
  </si>
  <si>
    <t>12325</t>
  </si>
  <si>
    <t>5035512334</t>
  </si>
  <si>
    <t>12334</t>
  </si>
  <si>
    <t>5035512343</t>
  </si>
  <si>
    <t>12343</t>
  </si>
  <si>
    <t>5035512352</t>
  </si>
  <si>
    <t>12352</t>
  </si>
  <si>
    <t>5035512361</t>
  </si>
  <si>
    <t>12361</t>
  </si>
  <si>
    <t>5035512377</t>
  </si>
  <si>
    <t>12377</t>
  </si>
  <si>
    <t>5035512386</t>
  </si>
  <si>
    <t>ミントン　ノーブルハドン　ウォッシュタオル２枚セット</t>
  </si>
  <si>
    <t>12386</t>
  </si>
  <si>
    <t>5035512395</t>
  </si>
  <si>
    <t>ミントン　ノーブルハドン　フェイス・ウォッシュタオルセット</t>
  </si>
  <si>
    <t>12395</t>
  </si>
  <si>
    <t>5035512404</t>
  </si>
  <si>
    <t>ミントン　ノーブルハドン　バスタオル</t>
  </si>
  <si>
    <t>12404</t>
  </si>
  <si>
    <t>5035512413</t>
  </si>
  <si>
    <t>ミントン　ノーブルハドン　フェイス・ウォッシュタオル２枚セット</t>
  </si>
  <si>
    <t>12413</t>
  </si>
  <si>
    <t>5035512422</t>
  </si>
  <si>
    <t>12422</t>
  </si>
  <si>
    <t>5035512431</t>
  </si>
  <si>
    <t>12431</t>
  </si>
  <si>
    <t>5035512447</t>
  </si>
  <si>
    <t>12447</t>
  </si>
  <si>
    <t>5035512456</t>
  </si>
  <si>
    <t>12456</t>
  </si>
  <si>
    <t>5035512465</t>
  </si>
  <si>
    <t>12465</t>
  </si>
  <si>
    <t>5035512474</t>
  </si>
  <si>
    <t>ＨＡＮＡ　ＳＨＩＰＰＯＵ　バス・フェイス・ウォッシュタオルセット</t>
  </si>
  <si>
    <t>12474</t>
  </si>
  <si>
    <t>5035512483</t>
  </si>
  <si>
    <t>12483</t>
  </si>
  <si>
    <t>5035512492</t>
  </si>
  <si>
    <t>12492</t>
  </si>
  <si>
    <t>5035512501</t>
  </si>
  <si>
    <t>12501</t>
  </si>
  <si>
    <t>5035512517</t>
  </si>
  <si>
    <t>12517</t>
  </si>
  <si>
    <t>5035512526</t>
  </si>
  <si>
    <t>12526</t>
  </si>
  <si>
    <t>5035512535</t>
  </si>
  <si>
    <t>12535</t>
  </si>
  <si>
    <t>5035512544</t>
  </si>
  <si>
    <t>12544</t>
  </si>
  <si>
    <t>5035512553</t>
  </si>
  <si>
    <t>12553</t>
  </si>
  <si>
    <t>5035512562</t>
  </si>
  <si>
    <t>12562</t>
  </si>
  <si>
    <t>5035512571</t>
  </si>
  <si>
    <t>12571</t>
  </si>
  <si>
    <t>5035512587</t>
  </si>
  <si>
    <t>12587</t>
  </si>
  <si>
    <t>5035512596</t>
  </si>
  <si>
    <t>12596</t>
  </si>
  <si>
    <t>5035512605</t>
  </si>
  <si>
    <t>おかきかりんとう詰合せ「菓撰」Ａ★</t>
  </si>
  <si>
    <t>12605</t>
  </si>
  <si>
    <t>5035512614</t>
  </si>
  <si>
    <t>おかきかりんとう詰合せ「菓撰」Ｂ★</t>
  </si>
  <si>
    <t>12614</t>
  </si>
  <si>
    <t>5035512623</t>
  </si>
  <si>
    <t>12623</t>
  </si>
  <si>
    <t>5035512632</t>
  </si>
  <si>
    <t>風雅甘々　和菓子詰合せＡ★</t>
  </si>
  <si>
    <t>12632</t>
  </si>
  <si>
    <t>5035512641</t>
  </si>
  <si>
    <t>風雅甘々　和菓子詰合せＢ★</t>
  </si>
  <si>
    <t>12641</t>
  </si>
  <si>
    <t>5035512657</t>
  </si>
  <si>
    <t>12657</t>
  </si>
  <si>
    <t>5035512666</t>
  </si>
  <si>
    <t>12666</t>
  </si>
  <si>
    <t>5035512675</t>
  </si>
  <si>
    <t>12675</t>
  </si>
  <si>
    <t>5035512684</t>
  </si>
  <si>
    <t>12684</t>
  </si>
  <si>
    <t>5035512693</t>
  </si>
  <si>
    <t>永井海苔　永井御膳Ａ★</t>
  </si>
  <si>
    <t>12693</t>
  </si>
  <si>
    <t>5035512702</t>
  </si>
  <si>
    <t>永井海苔　永井御膳Ｂ★</t>
  </si>
  <si>
    <t>12702</t>
  </si>
  <si>
    <t>5035512711</t>
  </si>
  <si>
    <t>12711</t>
  </si>
  <si>
    <t>5035512727</t>
  </si>
  <si>
    <t>12727</t>
  </si>
  <si>
    <t>5035512736</t>
  </si>
  <si>
    <t>12736</t>
  </si>
  <si>
    <t>5035512745</t>
  </si>
  <si>
    <t>12745</t>
  </si>
  <si>
    <t>5035512754</t>
  </si>
  <si>
    <t>12754</t>
  </si>
  <si>
    <t>5035512763</t>
  </si>
  <si>
    <t>12763</t>
  </si>
  <si>
    <t>5035512772</t>
  </si>
  <si>
    <t>海苔食べくらべバラエティセットＡ★</t>
  </si>
  <si>
    <t>12772</t>
  </si>
  <si>
    <t>5035512781</t>
  </si>
  <si>
    <t>海苔食べくらべバラエティセットＢ★</t>
  </si>
  <si>
    <t>12781</t>
  </si>
  <si>
    <t>5035512797</t>
  </si>
  <si>
    <t>神田川俊郎監修　味和心お味噌汁ギフト　雅Ａ★</t>
  </si>
  <si>
    <t>12797</t>
  </si>
  <si>
    <t>5035512806</t>
  </si>
  <si>
    <t>12806</t>
  </si>
  <si>
    <t>5035512815</t>
  </si>
  <si>
    <t>12815</t>
  </si>
  <si>
    <t>5035512824</t>
  </si>
  <si>
    <t>神田川俊郎監修　味和心お味噌汁ギフト　雅Ｂ★</t>
  </si>
  <si>
    <t>12824</t>
  </si>
  <si>
    <t>5035512833</t>
  </si>
  <si>
    <t>日本の極み　うめみつぼし１２個★</t>
  </si>
  <si>
    <t>12833</t>
  </si>
  <si>
    <t>5035512842</t>
  </si>
  <si>
    <t>日本の極み　うめみつぼし２０個★</t>
  </si>
  <si>
    <t>12842</t>
  </si>
  <si>
    <t>5035512851</t>
  </si>
  <si>
    <t>12851</t>
  </si>
  <si>
    <t>5035512867</t>
  </si>
  <si>
    <t>12867</t>
  </si>
  <si>
    <t>5035512876</t>
  </si>
  <si>
    <t>12876</t>
  </si>
  <si>
    <t>5035512885</t>
  </si>
  <si>
    <t>12885</t>
  </si>
  <si>
    <t>5035512894</t>
  </si>
  <si>
    <t>12894</t>
  </si>
  <si>
    <t>5035512903</t>
  </si>
  <si>
    <t>12903</t>
  </si>
  <si>
    <t>5035512912</t>
  </si>
  <si>
    <t>12912</t>
  </si>
  <si>
    <t>5035512921</t>
  </si>
  <si>
    <t>味の素　オリーブオイル＆風味油アソートギフトＡ★</t>
  </si>
  <si>
    <t>12921</t>
  </si>
  <si>
    <t>5035512937</t>
  </si>
  <si>
    <t>味の素　オリーブオイル＆風味油アソートギフトＢ★</t>
  </si>
  <si>
    <t>12937</t>
  </si>
  <si>
    <t>5035512946</t>
  </si>
  <si>
    <t>12946</t>
  </si>
  <si>
    <t>5035512955</t>
  </si>
  <si>
    <t>12955</t>
  </si>
  <si>
    <t>5035512964</t>
  </si>
  <si>
    <t>12964</t>
  </si>
  <si>
    <t>5035512973</t>
  </si>
  <si>
    <t>12973</t>
  </si>
  <si>
    <t>5035512982</t>
  </si>
  <si>
    <t>12982</t>
  </si>
  <si>
    <t>5035512991</t>
  </si>
  <si>
    <t>12991</t>
  </si>
  <si>
    <t>5035513007</t>
  </si>
  <si>
    <t>13007</t>
  </si>
  <si>
    <t>5035513016</t>
  </si>
  <si>
    <t>13016</t>
  </si>
  <si>
    <t>5035513025</t>
  </si>
  <si>
    <t>13025</t>
  </si>
  <si>
    <t>5035513034</t>
  </si>
  <si>
    <t>13034</t>
  </si>
  <si>
    <t>5035513043</t>
  </si>
  <si>
    <t>13043</t>
  </si>
  <si>
    <t>5035513052</t>
  </si>
  <si>
    <t>13052</t>
  </si>
  <si>
    <t>5035513061</t>
  </si>
  <si>
    <t>13061</t>
  </si>
  <si>
    <t>5035513077</t>
  </si>
  <si>
    <t>13077</t>
  </si>
  <si>
    <t>5035513086</t>
  </si>
  <si>
    <t>13086</t>
  </si>
  <si>
    <t>5035513095</t>
  </si>
  <si>
    <t>13095</t>
  </si>
  <si>
    <t>5035513104</t>
  </si>
  <si>
    <t>13104</t>
  </si>
  <si>
    <t>5035513113</t>
  </si>
  <si>
    <t>13113</t>
  </si>
  <si>
    <t>5035513122</t>
  </si>
  <si>
    <t>13122</t>
  </si>
  <si>
    <t>5035513131</t>
  </si>
  <si>
    <t>13131</t>
  </si>
  <si>
    <t>5035513147</t>
  </si>
  <si>
    <t>13147</t>
  </si>
  <si>
    <t>5035513156</t>
  </si>
  <si>
    <t>13156</t>
  </si>
  <si>
    <t>5035513165</t>
  </si>
  <si>
    <t>13165</t>
  </si>
  <si>
    <t>5035513174</t>
  </si>
  <si>
    <t>13174</t>
  </si>
  <si>
    <t>5035513183</t>
  </si>
  <si>
    <t>13183</t>
  </si>
  <si>
    <t>5035513192</t>
  </si>
  <si>
    <t>13192</t>
  </si>
  <si>
    <t>5035513201</t>
  </si>
  <si>
    <t>13201</t>
  </si>
  <si>
    <t>5035513217</t>
  </si>
  <si>
    <t>13217</t>
  </si>
  <si>
    <t>5035513226</t>
  </si>
  <si>
    <t>13226</t>
  </si>
  <si>
    <t>5035513235</t>
  </si>
  <si>
    <t>13235</t>
  </si>
  <si>
    <t>5035513244</t>
  </si>
  <si>
    <t>13244</t>
  </si>
  <si>
    <t>5035513253</t>
  </si>
  <si>
    <t>13253</t>
  </si>
  <si>
    <t>5035513262</t>
  </si>
  <si>
    <t>ライオン　ナノックスワンプロギフトＡ</t>
  </si>
  <si>
    <t>13262</t>
  </si>
  <si>
    <t>5035513271</t>
  </si>
  <si>
    <t>ライオン　ナノックスワンプロギフトＢ</t>
  </si>
  <si>
    <t>13271</t>
  </si>
  <si>
    <t>5035513287</t>
  </si>
  <si>
    <t>ライオン　ナノックスワンプロギフトＣ</t>
  </si>
  <si>
    <t>13287</t>
  </si>
  <si>
    <t>5035513296</t>
  </si>
  <si>
    <t>ライオン　ナノックスワンプロギフトＤ</t>
  </si>
  <si>
    <t>13296</t>
  </si>
  <si>
    <t>5035513305</t>
  </si>
  <si>
    <t>13305</t>
  </si>
  <si>
    <t>5035513314</t>
  </si>
  <si>
    <t>13314</t>
  </si>
  <si>
    <t>5035513323</t>
  </si>
  <si>
    <t>きき湯入浴剤セットＡ</t>
  </si>
  <si>
    <t>13323</t>
  </si>
  <si>
    <t>5035513332</t>
  </si>
  <si>
    <t>きき湯入浴剤セットＢ</t>
  </si>
  <si>
    <t>13332</t>
  </si>
  <si>
    <t>5035513341</t>
  </si>
  <si>
    <t>きき湯入浴剤セットＣ</t>
  </si>
  <si>
    <t>13341</t>
  </si>
  <si>
    <t>5035513357</t>
  </si>
  <si>
    <t>13357</t>
  </si>
  <si>
    <t>5035513366</t>
  </si>
  <si>
    <t>松榮堂　進物用線香　五山のきば桐箱入</t>
  </si>
  <si>
    <t>13366</t>
  </si>
  <si>
    <t>5035513375</t>
  </si>
  <si>
    <t>13375</t>
  </si>
  <si>
    <t>5035513384</t>
  </si>
  <si>
    <t>日本香堂　銘香芝山桐箱６箱入</t>
  </si>
  <si>
    <t>13384</t>
  </si>
  <si>
    <t>5035513393</t>
  </si>
  <si>
    <t>日本香堂　芝山二種香桐箱短寸１０把入</t>
  </si>
  <si>
    <t>13393</t>
  </si>
  <si>
    <t>5035513402</t>
  </si>
  <si>
    <t>日本香堂　特撰淡墨の桜　塗箱８箱入</t>
  </si>
  <si>
    <t>13402</t>
  </si>
  <si>
    <t>5035513411</t>
  </si>
  <si>
    <t>日本香堂　瑞雲　塗箱短寸８把入</t>
  </si>
  <si>
    <t>13411</t>
  </si>
  <si>
    <t>5035513427</t>
  </si>
  <si>
    <t>13427</t>
  </si>
  <si>
    <t>5035513436</t>
  </si>
  <si>
    <t>13436</t>
  </si>
  <si>
    <t>5035513445</t>
  </si>
  <si>
    <t>13445</t>
  </si>
  <si>
    <t>5035513454</t>
  </si>
  <si>
    <t>13454</t>
  </si>
  <si>
    <t>5035513463</t>
  </si>
  <si>
    <t>香彩堂　進物ギフト　四季のお線香紙箱入</t>
  </si>
  <si>
    <t>13463</t>
  </si>
  <si>
    <t>5035513472</t>
  </si>
  <si>
    <t>香彩堂　京線香　短寸微煙詰合せ</t>
  </si>
  <si>
    <t>13472</t>
  </si>
  <si>
    <t>5035513481</t>
  </si>
  <si>
    <t>13481</t>
  </si>
  <si>
    <t>5035513497</t>
  </si>
  <si>
    <t>天（桔梗萩）</t>
  </si>
  <si>
    <t>13497</t>
  </si>
  <si>
    <t>5035513506</t>
  </si>
  <si>
    <t>夢あんどん（桜）</t>
  </si>
  <si>
    <t>13506</t>
  </si>
  <si>
    <t>5035513515</t>
  </si>
  <si>
    <t>創作提灯　ひなげし</t>
  </si>
  <si>
    <t>13515</t>
  </si>
  <si>
    <t>5035513524</t>
  </si>
  <si>
    <t>花しおり　ぷちあかり絹二重絵</t>
  </si>
  <si>
    <t>13524</t>
  </si>
  <si>
    <t>5035513533</t>
  </si>
  <si>
    <t>置提灯廻転灯あかり銀杏蒔絵対絵</t>
  </si>
  <si>
    <t>13533</t>
  </si>
  <si>
    <t>5035513542</t>
  </si>
  <si>
    <t>13542</t>
  </si>
  <si>
    <t>5035513551</t>
  </si>
  <si>
    <t>のし不可／名入れ不可</t>
  </si>
  <si>
    <t>13551</t>
  </si>
  <si>
    <t>5035513567</t>
  </si>
  <si>
    <t>13567</t>
  </si>
  <si>
    <t>5035513576</t>
  </si>
  <si>
    <t>13576</t>
  </si>
  <si>
    <t>5035513585</t>
  </si>
  <si>
    <t>13585</t>
  </si>
  <si>
    <t>5035513594</t>
  </si>
  <si>
    <t>13594</t>
  </si>
  <si>
    <t>5035513603</t>
  </si>
  <si>
    <t>13603</t>
  </si>
  <si>
    <t>5035513612</t>
  </si>
  <si>
    <t>手提げ袋不可／二重包装不可／配達希望日不可</t>
  </si>
  <si>
    <t>13612</t>
  </si>
  <si>
    <t>5035513621</t>
  </si>
  <si>
    <t>13621</t>
  </si>
  <si>
    <t>5035513637</t>
  </si>
  <si>
    <t>13637</t>
  </si>
  <si>
    <t>5035513646</t>
  </si>
  <si>
    <t>13646</t>
  </si>
  <si>
    <t>5035513655</t>
  </si>
  <si>
    <t>13655</t>
  </si>
  <si>
    <t>5035513664</t>
  </si>
  <si>
    <t>13664</t>
  </si>
  <si>
    <t>5035513673</t>
  </si>
  <si>
    <t>13673</t>
  </si>
  <si>
    <t>5035513682</t>
  </si>
  <si>
    <t>島しょ不可／簡易包装／手提げ袋不可／二重包装不可／のし不可／配達希望日不可／１８日程度お届け／名入れ不可／挨拶状不可</t>
  </si>
  <si>
    <t>13682</t>
  </si>
  <si>
    <t>5035513691</t>
  </si>
  <si>
    <t>13691</t>
  </si>
  <si>
    <t>5035513707</t>
  </si>
  <si>
    <t>13707</t>
  </si>
  <si>
    <t>5035513716</t>
  </si>
  <si>
    <t>13716</t>
  </si>
  <si>
    <t>5035513725</t>
  </si>
  <si>
    <t>13725</t>
  </si>
  <si>
    <t>5035513734</t>
  </si>
  <si>
    <t>13734</t>
  </si>
  <si>
    <t>5035513743</t>
  </si>
  <si>
    <t>13743</t>
  </si>
  <si>
    <t>5035513752</t>
  </si>
  <si>
    <t>13752</t>
  </si>
  <si>
    <t>5035513761</t>
  </si>
  <si>
    <t>13761</t>
  </si>
  <si>
    <t>5035513777</t>
  </si>
  <si>
    <t>13777</t>
  </si>
  <si>
    <t>5035513786</t>
  </si>
  <si>
    <t>13786</t>
  </si>
  <si>
    <t>5035513795</t>
  </si>
  <si>
    <t>13795</t>
  </si>
  <si>
    <t>5035513804</t>
  </si>
  <si>
    <t>13804</t>
  </si>
  <si>
    <t>5035513813</t>
  </si>
  <si>
    <t>しまなみ匠の彩　花つぼみ　フェイスタオル　ブルー</t>
  </si>
  <si>
    <t>13813</t>
  </si>
  <si>
    <t>5035513822</t>
  </si>
  <si>
    <t>しまなみ匠の彩　花つぼみ　フェイスタオル　ピンク</t>
  </si>
  <si>
    <t>13822</t>
  </si>
  <si>
    <t>5035513831</t>
  </si>
  <si>
    <t>今治かのん　タオルと石けんセット</t>
  </si>
  <si>
    <t>13831</t>
  </si>
  <si>
    <t>5035513847</t>
  </si>
  <si>
    <t>13847</t>
  </si>
  <si>
    <t>5035513856</t>
  </si>
  <si>
    <t>13856</t>
  </si>
  <si>
    <t>5035513865</t>
  </si>
  <si>
    <t>和布華ふきん（２柄）２箱</t>
  </si>
  <si>
    <t>13865</t>
  </si>
  <si>
    <t>5035513874</t>
  </si>
  <si>
    <t>13874</t>
  </si>
  <si>
    <t>5035513883</t>
  </si>
  <si>
    <t>13883</t>
  </si>
  <si>
    <t>5035513892</t>
  </si>
  <si>
    <t>13892</t>
  </si>
  <si>
    <t>5035513901</t>
  </si>
  <si>
    <t>おかきかりんとう詰合せ「菓撰」★</t>
  </si>
  <si>
    <t>13901</t>
  </si>
  <si>
    <t>5035513917</t>
  </si>
  <si>
    <t>13917</t>
  </si>
  <si>
    <t>5035513926</t>
  </si>
  <si>
    <t>13926</t>
  </si>
  <si>
    <t>5035513935</t>
  </si>
  <si>
    <t>鹿児島茶　２箱★</t>
  </si>
  <si>
    <t>13935</t>
  </si>
  <si>
    <t>5035513944</t>
  </si>
  <si>
    <t>ＡＧＦ　「ちょっと贅沢な珈琲店」　スティックブラックギフトセット★</t>
  </si>
  <si>
    <t>13944</t>
  </si>
  <si>
    <t>50354：慶事のご返礼品</t>
    <rPh sb="6" eb="8">
      <t>ケイジ</t>
    </rPh>
    <rPh sb="10" eb="12">
      <t>ヘンレイ</t>
    </rPh>
    <rPh sb="12" eb="13">
      <t>ヒン</t>
    </rPh>
    <phoneticPr fontId="2"/>
  </si>
  <si>
    <t>50355：弔事のご返礼品</t>
  </si>
  <si>
    <t>4/1</t>
    <phoneticPr fontId="2"/>
  </si>
  <si>
    <t>　　　　　記入日　　2024　　年　　3　月　　1　日</t>
    <phoneticPr fontId="2"/>
  </si>
  <si>
    <t>1218　-　5</t>
  </si>
  <si>
    <t>タオル1</t>
  </si>
  <si>
    <t>1051　-　4</t>
  </si>
  <si>
    <t>1208　-　1</t>
  </si>
  <si>
    <t>こだわりグルメ4</t>
  </si>
  <si>
    <t>54：無地のし（仏事・結びきり）</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</si>
</sst>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Red]&quot;¥&quot;\-#,##0"/>
    <numFmt numFmtId="176" formatCode="#,##0_);[Red]\(#,##0\)"/>
    <numFmt numFmtId="177" formatCode="#,##0_ "/>
    <numFmt numFmtId="178" formatCode="00000\-0000\-0"/>
    <numFmt numFmtId="179" formatCode="0_ "/>
    <numFmt numFmtId="180" formatCode="#,##0_ ;[Red]\-#,##0\ "/>
  </numFmts>
  <fonts count="95" x14ac:knownFonts="1">
    <font>
      <sz val="11"/>
      <name val="ＭＳ Ｐゴシック"/>
      <family val="3"/>
      <charset val="128"/>
    </font>
    <font>
      <sz val="11"/>
      <name val="ＭＳ Ｐゴシック"/>
      <family val="3"/>
      <charset val="128"/>
    </font>
    <font>
      <sz val="6"/>
      <name val="ＭＳ Ｐゴシック"/>
      <family val="3"/>
      <charset val="128"/>
    </font>
    <font>
      <sz val="15"/>
      <name val="ＭＳ Ｐゴシック"/>
      <family val="3"/>
      <charset val="128"/>
    </font>
    <font>
      <sz val="15"/>
      <name val="ＭＳ 明朝"/>
      <family val="1"/>
      <charset val="128"/>
    </font>
    <font>
      <sz val="9"/>
      <name val="ＭＳ ゴシック"/>
      <family val="3"/>
      <charset val="128"/>
    </font>
    <font>
      <b/>
      <sz val="16"/>
      <name val="HGS明朝E"/>
      <family val="1"/>
      <charset val="128"/>
    </font>
    <font>
      <sz val="24"/>
      <name val="HGS明朝E"/>
      <family val="1"/>
      <charset val="128"/>
    </font>
    <font>
      <sz val="18"/>
      <name val="ＭＳ Ｐゴシック"/>
      <family val="3"/>
      <charset val="128"/>
    </font>
    <font>
      <b/>
      <sz val="9"/>
      <name val="ＭＳ ゴシック"/>
      <family val="3"/>
      <charset val="128"/>
    </font>
    <font>
      <b/>
      <sz val="14"/>
      <name val="ＭＳ Ｐゴシック"/>
      <family val="3"/>
      <charset val="128"/>
    </font>
    <font>
      <sz val="11"/>
      <name val="ＭＳ ゴシック"/>
      <family val="3"/>
      <charset val="128"/>
    </font>
    <font>
      <sz val="16"/>
      <color indexed="8"/>
      <name val="ＭＳ Ｐゴシック"/>
      <family val="3"/>
      <charset val="128"/>
    </font>
    <font>
      <sz val="14"/>
      <name val="HGS明朝E"/>
      <family val="1"/>
      <charset val="128"/>
    </font>
    <font>
      <sz val="18"/>
      <color indexed="8"/>
      <name val="ＭＳ Ｐゴシック"/>
      <family val="3"/>
      <charset val="128"/>
    </font>
    <font>
      <u val="double"/>
      <sz val="36"/>
      <name val="ＭＳ Ｐゴシック"/>
      <family val="3"/>
      <charset val="128"/>
    </font>
    <font>
      <b/>
      <sz val="18"/>
      <name val="ＭＳ Ｐゴシック"/>
      <family val="3"/>
      <charset val="128"/>
    </font>
    <font>
      <sz val="16"/>
      <name val="ＭＳ Ｐゴシック"/>
      <family val="3"/>
      <charset val="128"/>
    </font>
    <font>
      <sz val="14"/>
      <name val="ＭＳ Ｐゴシック"/>
      <family val="3"/>
      <charset val="128"/>
    </font>
    <font>
      <sz val="18"/>
      <name val="HGP教科書体"/>
      <family val="1"/>
      <charset val="128"/>
    </font>
    <font>
      <b/>
      <sz val="14"/>
      <name val="HGP教科書体"/>
      <family val="1"/>
      <charset val="128"/>
    </font>
    <font>
      <u/>
      <sz val="18"/>
      <name val="ＭＳ Ｐゴシック"/>
      <family val="3"/>
      <charset val="128"/>
    </font>
    <font>
      <sz val="20"/>
      <name val="ＭＳ Ｐゴシック"/>
      <family val="3"/>
      <charset val="128"/>
    </font>
    <font>
      <b/>
      <sz val="16"/>
      <color indexed="10"/>
      <name val="ＭＳ Ｐゴシック"/>
      <family val="3"/>
      <charset val="128"/>
    </font>
    <font>
      <sz val="18"/>
      <color indexed="10"/>
      <name val="ＭＳ Ｐゴシック"/>
      <family val="3"/>
      <charset val="128"/>
    </font>
    <font>
      <b/>
      <sz val="12"/>
      <name val="HGP教科書体"/>
      <family val="1"/>
      <charset val="128"/>
    </font>
    <font>
      <b/>
      <u/>
      <sz val="18"/>
      <name val="ＭＳ Ｐゴシック"/>
      <family val="3"/>
      <charset val="128"/>
    </font>
    <font>
      <sz val="12"/>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sz val="9"/>
      <name val="ＭＳ Ｐゴシック"/>
      <family val="3"/>
      <charset val="128"/>
      <scheme val="minor"/>
    </font>
    <font>
      <sz val="10"/>
      <name val="ＭＳ Ｐゴシック"/>
      <family val="3"/>
      <charset val="128"/>
      <scheme val="minor"/>
    </font>
    <font>
      <b/>
      <u/>
      <sz val="14"/>
      <name val="ＭＳ Ｐゴシック"/>
      <family val="3"/>
      <charset val="128"/>
      <scheme val="minor"/>
    </font>
    <font>
      <b/>
      <sz val="14"/>
      <name val="ＭＳ Ｐゴシック"/>
      <family val="3"/>
      <charset val="128"/>
      <scheme val="minor"/>
    </font>
    <font>
      <b/>
      <sz val="14"/>
      <color indexed="36"/>
      <name val="ＭＳ Ｐゴシック"/>
      <family val="3"/>
      <charset val="128"/>
      <scheme val="minor"/>
    </font>
    <font>
      <sz val="8"/>
      <name val="ＭＳ Ｐゴシック"/>
      <family val="3"/>
      <charset val="128"/>
      <scheme val="minor"/>
    </font>
    <font>
      <sz val="8"/>
      <color theme="1"/>
      <name val="ＭＳ Ｐゴシック"/>
      <family val="3"/>
      <charset val="128"/>
      <scheme val="minor"/>
    </font>
    <font>
      <b/>
      <sz val="9"/>
      <name val="ＭＳ Ｐゴシック"/>
      <family val="3"/>
      <charset val="128"/>
      <scheme val="minor"/>
    </font>
    <font>
      <b/>
      <u/>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15"/>
      <name val="ＭＳ Ｐゴシック"/>
      <family val="3"/>
      <charset val="128"/>
      <scheme val="minor"/>
    </font>
    <font>
      <sz val="18"/>
      <name val="ＭＳ Ｐゴシック"/>
      <family val="3"/>
      <charset val="128"/>
      <scheme val="minor"/>
    </font>
    <font>
      <sz val="16"/>
      <name val="ＭＳ Ｐゴシック"/>
      <family val="3"/>
      <charset val="128"/>
      <scheme val="minor"/>
    </font>
    <font>
      <sz val="12"/>
      <name val="ＭＳ Ｐゴシック"/>
      <family val="3"/>
      <charset val="128"/>
      <scheme val="minor"/>
    </font>
    <font>
      <b/>
      <sz val="15"/>
      <name val="ＭＳ Ｐゴシック"/>
      <family val="3"/>
      <charset val="128"/>
      <scheme val="minor"/>
    </font>
    <font>
      <sz val="14"/>
      <color theme="1"/>
      <name val="ＭＳ Ｐゴシック"/>
      <family val="3"/>
      <charset val="128"/>
      <scheme val="minor"/>
    </font>
    <font>
      <sz val="24"/>
      <color theme="1"/>
      <name val="HGS明朝B"/>
      <family val="1"/>
      <charset val="128"/>
    </font>
    <font>
      <b/>
      <sz val="16"/>
      <name val="ＭＳ Ｐゴシック"/>
      <family val="3"/>
      <charset val="128"/>
      <scheme val="minor"/>
    </font>
    <font>
      <sz val="18"/>
      <color theme="1"/>
      <name val="ＭＳ Ｐゴシック"/>
      <family val="3"/>
      <charset val="128"/>
      <scheme val="major"/>
    </font>
    <font>
      <sz val="11"/>
      <color theme="1"/>
      <name val="ＭＳ Ｐゴシック"/>
      <family val="3"/>
      <charset val="128"/>
      <scheme val="major"/>
    </font>
    <font>
      <sz val="16"/>
      <color theme="1"/>
      <name val="HGP明朝B"/>
      <family val="1"/>
      <charset val="128"/>
    </font>
    <font>
      <b/>
      <sz val="16"/>
      <color theme="1"/>
      <name val="ＭＳ Ｐゴシック"/>
      <family val="3"/>
      <charset val="128"/>
      <scheme val="major"/>
    </font>
    <font>
      <sz val="16"/>
      <color theme="1"/>
      <name val="ＭＳ Ｐゴシック"/>
      <family val="3"/>
      <charset val="128"/>
      <scheme val="minor"/>
    </font>
    <font>
      <sz val="14"/>
      <color theme="1"/>
      <name val="HGS明朝B"/>
      <family val="1"/>
      <charset val="128"/>
    </font>
    <font>
      <sz val="20"/>
      <color theme="1"/>
      <name val="ＭＳ Ｐゴシック"/>
      <family val="3"/>
      <charset val="128"/>
      <scheme val="minor"/>
    </font>
    <font>
      <b/>
      <sz val="18"/>
      <color theme="1"/>
      <name val="ＭＳ Ｐゴシック"/>
      <family val="3"/>
      <charset val="128"/>
      <scheme val="minor"/>
    </font>
    <font>
      <sz val="16"/>
      <color theme="1"/>
      <name val="HGS明朝B"/>
      <family val="1"/>
      <charset val="128"/>
    </font>
    <font>
      <sz val="9"/>
      <color theme="1"/>
      <name val="ＭＳ Ｐゴシック"/>
      <family val="3"/>
      <charset val="128"/>
      <scheme val="minor"/>
    </font>
    <font>
      <b/>
      <sz val="18"/>
      <name val="ＭＳ Ｐゴシック"/>
      <family val="3"/>
      <charset val="128"/>
      <scheme val="minor"/>
    </font>
    <font>
      <u/>
      <sz val="18"/>
      <name val="ＭＳ Ｐゴシック"/>
      <family val="3"/>
      <charset val="128"/>
      <scheme val="minor"/>
    </font>
    <font>
      <sz val="14"/>
      <color theme="1"/>
      <name val="HGP明朝B"/>
      <family val="1"/>
      <charset val="128"/>
    </font>
    <font>
      <b/>
      <sz val="20"/>
      <name val="ＭＳ Ｐゴシック"/>
      <family val="3"/>
      <charset val="128"/>
      <scheme val="minor"/>
    </font>
    <font>
      <sz val="18"/>
      <color theme="1"/>
      <name val="ＭＳ Ｐゴシック"/>
      <family val="3"/>
      <charset val="128"/>
      <scheme val="minor"/>
    </font>
    <font>
      <b/>
      <sz val="16"/>
      <color theme="1"/>
      <name val="HGP明朝B"/>
      <family val="1"/>
      <charset val="128"/>
    </font>
    <font>
      <sz val="20"/>
      <name val="ＭＳ Ｐゴシック"/>
      <family val="3"/>
      <charset val="128"/>
      <scheme val="minor"/>
    </font>
    <font>
      <sz val="26"/>
      <name val="ＭＳ Ｐゴシック"/>
      <family val="3"/>
      <charset val="128"/>
      <scheme val="minor"/>
    </font>
    <font>
      <sz val="16"/>
      <color rgb="FF000000"/>
      <name val="ＭＳ Ｐゴシック"/>
      <family val="3"/>
      <charset val="128"/>
      <scheme val="minor"/>
    </font>
    <font>
      <sz val="9"/>
      <color rgb="FFFFFF99"/>
      <name val="ＭＳ Ｐゴシック"/>
      <family val="3"/>
      <charset val="128"/>
      <scheme val="minor"/>
    </font>
    <font>
      <sz val="14"/>
      <color theme="1"/>
      <name val="HGP教科書体"/>
      <family val="1"/>
      <charset val="128"/>
    </font>
    <font>
      <sz val="11"/>
      <color theme="1"/>
      <name val="HGP教科書体"/>
      <family val="1"/>
      <charset val="128"/>
    </font>
    <font>
      <sz val="18"/>
      <color theme="1"/>
      <name val="HGP教科書体"/>
      <family val="1"/>
      <charset val="128"/>
    </font>
    <font>
      <sz val="16"/>
      <color theme="1"/>
      <name val="HGP教科書体"/>
      <family val="1"/>
      <charset val="128"/>
    </font>
    <font>
      <b/>
      <sz val="11"/>
      <name val="ＭＳ Ｐゴシック"/>
      <family val="3"/>
      <charset val="128"/>
      <scheme val="minor"/>
    </font>
    <font>
      <u val="double"/>
      <sz val="36"/>
      <name val="ＭＳ Ｐゴシック"/>
      <family val="3"/>
      <charset val="128"/>
      <scheme val="minor"/>
    </font>
    <font>
      <b/>
      <sz val="20"/>
      <color rgb="FFFF0000"/>
      <name val="ＭＳ Ｐゴシック"/>
      <family val="3"/>
      <charset val="128"/>
      <scheme val="minor"/>
    </font>
    <font>
      <b/>
      <sz val="16"/>
      <color theme="1"/>
      <name val="HG丸ｺﾞｼｯｸM-PRO"/>
      <family val="3"/>
      <charset val="128"/>
    </font>
    <font>
      <b/>
      <sz val="14"/>
      <color theme="1"/>
      <name val="ＭＳ Ｐゴシック"/>
      <family val="3"/>
      <charset val="128"/>
      <scheme val="minor"/>
    </font>
    <font>
      <b/>
      <sz val="12"/>
      <color theme="1"/>
      <name val="ＭＳ Ｐゴシック"/>
      <family val="3"/>
      <charset val="128"/>
      <scheme val="minor"/>
    </font>
    <font>
      <b/>
      <sz val="16"/>
      <color theme="1"/>
      <name val="HGSｺﾞｼｯｸM"/>
      <family val="3"/>
      <charset val="128"/>
    </font>
    <font>
      <b/>
      <sz val="12"/>
      <color theme="1"/>
      <name val="HGSｺﾞｼｯｸM"/>
      <family val="3"/>
      <charset val="128"/>
    </font>
    <font>
      <sz val="12"/>
      <color theme="1"/>
      <name val="ＭＳ Ｐゴシック"/>
      <family val="3"/>
      <charset val="128"/>
      <scheme val="minor"/>
    </font>
    <font>
      <b/>
      <sz val="18"/>
      <color rgb="FFFF0000"/>
      <name val="ＭＳ Ｐゴシック"/>
      <family val="3"/>
      <charset val="128"/>
      <scheme val="minor"/>
    </font>
    <font>
      <sz val="16"/>
      <color theme="1"/>
      <name val="HGSｺﾞｼｯｸM"/>
      <family val="3"/>
      <charset val="128"/>
    </font>
    <font>
      <sz val="24"/>
      <color theme="0"/>
      <name val="HGS創英角ｺﾞｼｯｸUB"/>
      <family val="3"/>
      <charset val="128"/>
    </font>
    <font>
      <sz val="11"/>
      <color rgb="FF000000"/>
      <name val="ＭＳ Ｐゴシック"/>
      <family val="3"/>
      <charset val="128"/>
    </font>
    <font>
      <sz val="16"/>
      <color rgb="FFFF0000"/>
      <name val="ＭＳ Ｐゴシック"/>
      <family val="3"/>
      <charset val="128"/>
      <scheme val="minor"/>
    </font>
    <font>
      <b/>
      <u/>
      <sz val="26"/>
      <name val="ＭＳ Ｐゴシック"/>
      <family val="3"/>
      <charset val="128"/>
    </font>
    <font>
      <sz val="24"/>
      <color indexed="10"/>
      <name val="ＭＳ Ｐゴシック"/>
      <family val="3"/>
      <charset val="128"/>
    </font>
    <font>
      <sz val="24"/>
      <name val="ＭＳ Ｐゴシック"/>
      <family val="3"/>
      <charset val="128"/>
      <scheme val="minor"/>
    </font>
    <font>
      <sz val="24"/>
      <name val="ＭＳ Ｐゴシック"/>
      <family val="3"/>
      <charset val="128"/>
    </font>
    <font>
      <sz val="16"/>
      <color indexed="10"/>
      <name val="ＭＳ Ｐゴシック"/>
      <family val="3"/>
      <charset val="128"/>
    </font>
    <font>
      <b/>
      <sz val="16"/>
      <name val="ＭＳ Ｐゴシック"/>
      <family val="3"/>
      <charset val="128"/>
    </font>
    <font>
      <sz val="11"/>
      <color rgb="FFFF0000"/>
      <name val="ＭＳ Ｐゴシック"/>
      <family val="3"/>
      <charset val="128"/>
      <scheme val="minor"/>
    </font>
    <font>
      <sz val="11"/>
      <color rgb="FF0070C0"/>
      <name val="ＭＳ Ｐゴシック"/>
      <family val="3"/>
      <charset val="128"/>
      <scheme val="minor"/>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theme="0"/>
        <bgColor indexed="64"/>
      </patternFill>
    </fill>
    <fill>
      <patternFill patternType="solid">
        <fgColor rgb="FFFFFF99"/>
        <bgColor indexed="64"/>
      </patternFill>
    </fill>
    <fill>
      <patternFill patternType="solid">
        <fgColor rgb="FF00B050"/>
        <bgColor indexed="64"/>
      </patternFill>
    </fill>
    <fill>
      <patternFill patternType="solid">
        <fgColor rgb="FFFFC000"/>
        <bgColor indexed="64"/>
      </patternFill>
    </fill>
    <fill>
      <patternFill patternType="solid">
        <fgColor theme="8"/>
        <bgColor indexed="64"/>
      </patternFill>
    </fill>
    <fill>
      <patternFill patternType="solid">
        <fgColor theme="3" tint="0.39997558519241921"/>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CC99"/>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theme="1"/>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double">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diagonal/>
    </border>
    <border>
      <left/>
      <right/>
      <top/>
      <bottom style="hair">
        <color indexed="64"/>
      </bottom>
      <diagonal/>
    </border>
    <border>
      <left/>
      <right/>
      <top style="hair">
        <color indexed="64"/>
      </top>
      <bottom/>
      <diagonal/>
    </border>
    <border>
      <left/>
      <right/>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8"/>
      </left>
      <right style="thin">
        <color indexed="0"/>
      </right>
      <top style="thin">
        <color indexed="8"/>
      </top>
      <bottom style="thin">
        <color indexed="0"/>
      </bottom>
      <diagonal/>
    </border>
    <border>
      <left style="thin">
        <color indexed="8"/>
      </left>
      <right/>
      <top style="thin">
        <color indexed="8"/>
      </top>
      <bottom style="thin">
        <color indexed="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right/>
      <top/>
      <bottom style="mediumDashDot">
        <color indexed="64"/>
      </bottom>
      <diagonal/>
    </border>
    <border>
      <left/>
      <right/>
      <top style="mediumDashDot">
        <color indexed="64"/>
      </top>
      <bottom/>
      <diagonal/>
    </border>
    <border>
      <left style="thin">
        <color indexed="64"/>
      </left>
      <right style="dotted">
        <color indexed="64"/>
      </right>
      <top style="thin">
        <color indexed="64"/>
      </top>
      <bottom/>
      <diagonal/>
    </border>
    <border>
      <left style="thin">
        <color indexed="64"/>
      </left>
      <right style="dotted">
        <color indexed="64"/>
      </right>
      <top style="dash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hair">
        <color indexed="64"/>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tted">
        <color indexed="64"/>
      </left>
      <right style="dotted">
        <color indexed="64"/>
      </right>
      <top/>
      <bottom/>
      <diagonal/>
    </border>
    <border>
      <left style="dotted">
        <color indexed="64"/>
      </left>
      <right/>
      <top/>
      <bottom/>
      <diagonal/>
    </border>
    <border>
      <left/>
      <right style="dotted">
        <color indexed="64"/>
      </right>
      <top/>
      <bottom/>
      <diagonal/>
    </border>
    <border>
      <left style="dotted">
        <color indexed="64"/>
      </left>
      <right style="dotted">
        <color indexed="64"/>
      </right>
      <top style="thin">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tted">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right style="thin">
        <color indexed="64"/>
      </right>
      <top/>
      <bottom style="mediumDashDot">
        <color indexed="64"/>
      </bottom>
      <diagonal/>
    </border>
    <border>
      <left style="thin">
        <color indexed="64"/>
      </left>
      <right/>
      <top style="medium">
        <color indexed="64"/>
      </top>
      <bottom style="thin">
        <color indexed="64"/>
      </bottom>
      <diagonal/>
    </border>
    <border>
      <left/>
      <right/>
      <top/>
      <bottom style="thick">
        <color rgb="FFFF0000"/>
      </bottom>
      <diagonal/>
    </border>
    <border>
      <left/>
      <right/>
      <top style="thick">
        <color rgb="FFFF0000"/>
      </top>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style="thick">
        <color rgb="FFFF0000"/>
      </right>
      <top/>
      <bottom style="thick">
        <color rgb="FFFF0000"/>
      </bottom>
      <diagonal/>
    </border>
    <border>
      <left style="thin">
        <color indexed="64"/>
      </left>
      <right style="thin">
        <color indexed="64"/>
      </right>
      <top style="thin">
        <color indexed="64"/>
      </top>
      <bottom style="thin">
        <color rgb="FFFF0000"/>
      </bottom>
      <diagonal/>
    </border>
    <border>
      <left style="thin">
        <color indexed="64"/>
      </left>
      <right style="thin">
        <color indexed="64"/>
      </right>
      <top style="thin">
        <color rgb="FFFF0000"/>
      </top>
      <bottom style="thin">
        <color rgb="FFFF0000"/>
      </bottom>
      <diagonal/>
    </border>
    <border>
      <left style="thin">
        <color indexed="64"/>
      </left>
      <right style="thin">
        <color indexed="64"/>
      </right>
      <top style="thin">
        <color rgb="FFFF0000"/>
      </top>
      <bottom style="thin">
        <color indexed="64"/>
      </bottom>
      <diagonal/>
    </border>
    <border>
      <left style="thin">
        <color indexed="64"/>
      </left>
      <right style="thin">
        <color rgb="FFFF0000"/>
      </right>
      <top style="thin">
        <color indexed="64"/>
      </top>
      <bottom style="thin">
        <color rgb="FFFF0000"/>
      </bottom>
      <diagonal/>
    </border>
    <border>
      <left style="thin">
        <color rgb="FFFF0000"/>
      </left>
      <right style="thin">
        <color indexed="64"/>
      </right>
      <top style="thin">
        <color indexed="64"/>
      </top>
      <bottom style="thin">
        <color rgb="FFFF0000"/>
      </bottom>
      <diagonal/>
    </border>
    <border>
      <left style="thin">
        <color indexed="64"/>
      </left>
      <right style="thin">
        <color rgb="FFFF0000"/>
      </right>
      <top style="thin">
        <color rgb="FFFF0000"/>
      </top>
      <bottom style="thin">
        <color rgb="FFFF0000"/>
      </bottom>
      <diagonal/>
    </border>
    <border>
      <left style="thin">
        <color rgb="FFFF0000"/>
      </left>
      <right style="thin">
        <color indexed="64"/>
      </right>
      <top style="thin">
        <color rgb="FFFF0000"/>
      </top>
      <bottom style="thin">
        <color rgb="FFFF0000"/>
      </bottom>
      <diagonal/>
    </border>
    <border>
      <left style="thin">
        <color indexed="64"/>
      </left>
      <right style="thin">
        <color rgb="FFFF0000"/>
      </right>
      <top style="thin">
        <color rgb="FFFF0000"/>
      </top>
      <bottom style="thin">
        <color indexed="64"/>
      </bottom>
      <diagonal/>
    </border>
    <border>
      <left style="thin">
        <color rgb="FFFF0000"/>
      </left>
      <right style="thin">
        <color indexed="64"/>
      </right>
      <top style="thin">
        <color rgb="FFFF0000"/>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diagonalUp="1">
      <left style="thin">
        <color indexed="64"/>
      </left>
      <right/>
      <top style="thin">
        <color indexed="64"/>
      </top>
      <bottom style="double">
        <color indexed="64"/>
      </bottom>
      <diagonal style="thin">
        <color indexed="64"/>
      </diagonal>
    </border>
    <border diagonalUp="1">
      <left/>
      <right/>
      <top style="thin">
        <color indexed="64"/>
      </top>
      <bottom style="double">
        <color indexed="64"/>
      </bottom>
      <diagonal style="thin">
        <color indexed="64"/>
      </diagonal>
    </border>
    <border diagonalUp="1">
      <left/>
      <right style="thin">
        <color indexed="64"/>
      </right>
      <top style="thin">
        <color indexed="64"/>
      </top>
      <bottom style="double">
        <color indexed="64"/>
      </bottom>
      <diagonal style="thin">
        <color indexed="64"/>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4">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xf numFmtId="0" fontId="28" fillId="0" borderId="0">
      <alignment vertical="center"/>
    </xf>
    <xf numFmtId="0" fontId="1" fillId="0" borderId="0">
      <alignment vertical="center"/>
    </xf>
    <xf numFmtId="0" fontId="1" fillId="0" borderId="0">
      <alignment vertical="center"/>
    </xf>
    <xf numFmtId="0" fontId="28" fillId="0" borderId="0">
      <alignment vertical="center"/>
    </xf>
    <xf numFmtId="0" fontId="28" fillId="0" borderId="0">
      <alignment vertical="center"/>
    </xf>
    <xf numFmtId="0" fontId="1" fillId="0" borderId="0"/>
    <xf numFmtId="0" fontId="1" fillId="0" borderId="0"/>
    <xf numFmtId="0" fontId="1" fillId="0" borderId="0"/>
  </cellStyleXfs>
  <cellXfs count="727">
    <xf numFmtId="0" fontId="0" fillId="0" borderId="0" xfId="0">
      <alignment vertical="center"/>
    </xf>
    <xf numFmtId="0" fontId="28" fillId="0" borderId="0" xfId="10" applyProtection="1">
      <alignment vertical="center"/>
      <protection locked="0"/>
    </xf>
    <xf numFmtId="49" fontId="30" fillId="4" borderId="0" xfId="8" applyNumberFormat="1" applyFont="1" applyFill="1" applyBorder="1" applyAlignment="1" applyProtection="1">
      <alignment vertical="center"/>
    </xf>
    <xf numFmtId="0" fontId="28" fillId="4" borderId="0" xfId="10" applyFill="1" applyProtection="1">
      <alignment vertical="center"/>
      <protection locked="0"/>
    </xf>
    <xf numFmtId="49" fontId="30" fillId="2" borderId="1" xfId="8" applyNumberFormat="1" applyFont="1" applyFill="1" applyBorder="1" applyAlignment="1" applyProtection="1">
      <alignment horizontal="left" vertical="center" wrapText="1"/>
      <protection locked="0"/>
    </xf>
    <xf numFmtId="49" fontId="30" fillId="5" borderId="1" xfId="8" applyNumberFormat="1" applyFont="1" applyFill="1" applyBorder="1" applyAlignment="1" applyProtection="1">
      <alignment horizontal="left" vertical="center" wrapText="1"/>
      <protection locked="0"/>
    </xf>
    <xf numFmtId="0" fontId="28" fillId="0" borderId="0" xfId="10">
      <alignment vertical="center"/>
    </xf>
    <xf numFmtId="49" fontId="30" fillId="5" borderId="2" xfId="8" applyNumberFormat="1" applyFont="1" applyFill="1" applyBorder="1" applyAlignment="1" applyProtection="1">
      <alignment horizontal="left" vertical="center" wrapText="1"/>
      <protection locked="0"/>
    </xf>
    <xf numFmtId="0" fontId="28" fillId="0" borderId="0" xfId="10" applyFont="1">
      <alignment vertical="center"/>
    </xf>
    <xf numFmtId="0" fontId="28" fillId="0" borderId="0" xfId="9">
      <alignment vertical="center"/>
    </xf>
    <xf numFmtId="49" fontId="28" fillId="0" borderId="0" xfId="9" applyNumberFormat="1">
      <alignment vertical="center"/>
    </xf>
    <xf numFmtId="0" fontId="28" fillId="6" borderId="1" xfId="9" applyFill="1" applyBorder="1">
      <alignment vertical="center"/>
    </xf>
    <xf numFmtId="0" fontId="28" fillId="7" borderId="1" xfId="9" applyFill="1" applyBorder="1">
      <alignment vertical="center"/>
    </xf>
    <xf numFmtId="49" fontId="28" fillId="7" borderId="1" xfId="9" applyNumberFormat="1" applyFill="1" applyBorder="1">
      <alignment vertical="center"/>
    </xf>
    <xf numFmtId="0" fontId="28" fillId="8" borderId="1" xfId="9" applyFill="1" applyBorder="1">
      <alignment vertical="center"/>
    </xf>
    <xf numFmtId="0" fontId="28" fillId="9" borderId="1" xfId="9" applyFill="1" applyBorder="1">
      <alignment vertical="center"/>
    </xf>
    <xf numFmtId="0" fontId="28" fillId="10" borderId="1" xfId="9" applyFill="1" applyBorder="1">
      <alignment vertical="center"/>
    </xf>
    <xf numFmtId="0" fontId="28" fillId="11" borderId="1" xfId="9" applyFill="1" applyBorder="1">
      <alignment vertical="center"/>
    </xf>
    <xf numFmtId="0" fontId="28" fillId="0" borderId="1" xfId="9" applyBorder="1">
      <alignment vertical="center"/>
    </xf>
    <xf numFmtId="49" fontId="28" fillId="0" borderId="1" xfId="9" applyNumberFormat="1" applyBorder="1">
      <alignment vertical="center"/>
    </xf>
    <xf numFmtId="0" fontId="28" fillId="12" borderId="0" xfId="10" applyFill="1" applyProtection="1">
      <alignment vertical="center"/>
      <protection locked="0"/>
    </xf>
    <xf numFmtId="49" fontId="30" fillId="5" borderId="3" xfId="8" applyNumberFormat="1" applyFont="1" applyFill="1" applyBorder="1" applyAlignment="1" applyProtection="1">
      <alignment horizontal="left" vertical="center" wrapText="1"/>
      <protection locked="0"/>
    </xf>
    <xf numFmtId="49" fontId="30" fillId="5" borderId="4" xfId="8" applyNumberFormat="1" applyFont="1" applyFill="1" applyBorder="1" applyAlignment="1" applyProtection="1">
      <alignment horizontal="left" vertical="center" wrapText="1"/>
      <protection locked="0"/>
    </xf>
    <xf numFmtId="49" fontId="9" fillId="3" borderId="5" xfId="7" applyNumberFormat="1" applyFont="1" applyFill="1" applyBorder="1" applyAlignment="1" applyProtection="1">
      <alignment horizontal="center" vertical="center" wrapText="1"/>
      <protection hidden="1"/>
    </xf>
    <xf numFmtId="49" fontId="9" fillId="3" borderId="1" xfId="7" applyNumberFormat="1" applyFont="1" applyFill="1" applyBorder="1" applyAlignment="1" applyProtection="1">
      <alignment horizontal="center" vertical="center" wrapText="1"/>
      <protection hidden="1"/>
    </xf>
    <xf numFmtId="49" fontId="9" fillId="3" borderId="6" xfId="7" applyNumberFormat="1" applyFont="1" applyFill="1" applyBorder="1" applyAlignment="1" applyProtection="1">
      <alignment horizontal="center" vertical="center" wrapText="1"/>
      <protection hidden="1"/>
    </xf>
    <xf numFmtId="176" fontId="30" fillId="0" borderId="2" xfId="8" applyNumberFormat="1" applyFont="1" applyFill="1" applyBorder="1" applyAlignment="1" applyProtection="1">
      <alignment horizontal="right" vertical="center" wrapText="1"/>
      <protection hidden="1"/>
    </xf>
    <xf numFmtId="176" fontId="30" fillId="0" borderId="7" xfId="8" applyNumberFormat="1" applyFont="1" applyFill="1" applyBorder="1" applyAlignment="1" applyProtection="1">
      <alignment horizontal="right" vertical="center" wrapText="1"/>
      <protection hidden="1"/>
    </xf>
    <xf numFmtId="0" fontId="7" fillId="4" borderId="0" xfId="8" applyFont="1" applyFill="1" applyAlignment="1" applyProtection="1">
      <alignment vertical="top"/>
      <protection hidden="1"/>
    </xf>
    <xf numFmtId="0" fontId="28" fillId="0" borderId="0" xfId="10" applyProtection="1">
      <alignment vertical="center"/>
      <protection hidden="1"/>
    </xf>
    <xf numFmtId="49" fontId="28" fillId="0" borderId="0" xfId="10" applyNumberFormat="1" applyProtection="1">
      <alignment vertical="center"/>
      <protection hidden="1"/>
    </xf>
    <xf numFmtId="0" fontId="6" fillId="4" borderId="0" xfId="8" applyFont="1" applyFill="1" applyBorder="1" applyAlignment="1" applyProtection="1">
      <alignment vertical="center"/>
      <protection hidden="1"/>
    </xf>
    <xf numFmtId="0" fontId="5" fillId="4" borderId="0" xfId="8" applyFont="1" applyFill="1" applyProtection="1">
      <alignment vertical="center"/>
      <protection hidden="1"/>
    </xf>
    <xf numFmtId="0" fontId="5" fillId="4" borderId="0" xfId="8" applyFont="1" applyFill="1" applyBorder="1" applyProtection="1">
      <alignment vertical="center"/>
      <protection hidden="1"/>
    </xf>
    <xf numFmtId="0" fontId="28" fillId="4" borderId="0" xfId="10" applyFill="1" applyProtection="1">
      <alignment vertical="center"/>
      <protection hidden="1"/>
    </xf>
    <xf numFmtId="0" fontId="31" fillId="4" borderId="0" xfId="8" applyFont="1" applyFill="1" applyProtection="1">
      <alignment vertical="center"/>
      <protection hidden="1"/>
    </xf>
    <xf numFmtId="49" fontId="32" fillId="4" borderId="8" xfId="8" applyNumberFormat="1" applyFont="1" applyFill="1" applyBorder="1" applyAlignment="1" applyProtection="1">
      <alignment vertical="center"/>
      <protection hidden="1"/>
    </xf>
    <xf numFmtId="0" fontId="33" fillId="4" borderId="0" xfId="8" applyFont="1" applyFill="1" applyBorder="1" applyAlignment="1" applyProtection="1">
      <protection hidden="1"/>
    </xf>
    <xf numFmtId="0" fontId="34" fillId="4" borderId="0" xfId="8" applyFont="1" applyFill="1" applyBorder="1" applyAlignment="1" applyProtection="1">
      <protection hidden="1"/>
    </xf>
    <xf numFmtId="0" fontId="33" fillId="4" borderId="0" xfId="8" applyFont="1" applyFill="1" applyBorder="1" applyAlignment="1" applyProtection="1">
      <alignment vertical="center" shrinkToFit="1"/>
      <protection hidden="1"/>
    </xf>
    <xf numFmtId="0" fontId="28" fillId="4" borderId="0" xfId="10" applyFill="1" applyBorder="1" applyAlignment="1" applyProtection="1">
      <alignment vertical="center"/>
      <protection hidden="1"/>
    </xf>
    <xf numFmtId="0" fontId="28" fillId="0" borderId="9" xfId="10" applyFont="1" applyBorder="1" applyProtection="1">
      <alignment vertical="center"/>
      <protection hidden="1"/>
    </xf>
    <xf numFmtId="49" fontId="30" fillId="4" borderId="0" xfId="8" applyNumberFormat="1" applyFont="1" applyFill="1" applyBorder="1" applyAlignment="1" applyProtection="1">
      <alignment vertical="center"/>
      <protection hidden="1"/>
    </xf>
    <xf numFmtId="49" fontId="35" fillId="3" borderId="10" xfId="8" applyNumberFormat="1" applyFont="1" applyFill="1" applyBorder="1" applyAlignment="1" applyProtection="1">
      <alignment horizontal="center" vertical="center" wrapText="1"/>
      <protection hidden="1"/>
    </xf>
    <xf numFmtId="49" fontId="35" fillId="3" borderId="11" xfId="8" applyNumberFormat="1" applyFont="1" applyFill="1" applyBorder="1" applyAlignment="1" applyProtection="1">
      <alignment horizontal="center" vertical="center" wrapText="1"/>
      <protection hidden="1"/>
    </xf>
    <xf numFmtId="49" fontId="35" fillId="3" borderId="12" xfId="8" applyNumberFormat="1" applyFont="1" applyFill="1" applyBorder="1" applyAlignment="1" applyProtection="1">
      <alignment horizontal="center" vertical="center" wrapText="1"/>
      <protection hidden="1"/>
    </xf>
    <xf numFmtId="49" fontId="30" fillId="3" borderId="11" xfId="8" applyNumberFormat="1" applyFont="1" applyFill="1" applyBorder="1" applyAlignment="1" applyProtection="1">
      <alignment horizontal="center" vertical="center" wrapText="1"/>
      <protection hidden="1"/>
    </xf>
    <xf numFmtId="0" fontId="36" fillId="4" borderId="0" xfId="10" applyFont="1" applyFill="1" applyBorder="1" applyProtection="1">
      <alignment vertical="center"/>
      <protection hidden="1"/>
    </xf>
    <xf numFmtId="0" fontId="28" fillId="4" borderId="0" xfId="10" applyFill="1" applyBorder="1" applyProtection="1">
      <alignment vertical="center"/>
      <protection hidden="1"/>
    </xf>
    <xf numFmtId="0" fontId="28" fillId="0" borderId="0" xfId="10" applyBorder="1" applyProtection="1">
      <alignment vertical="center"/>
      <protection hidden="1"/>
    </xf>
    <xf numFmtId="0" fontId="36" fillId="0" borderId="0" xfId="10" applyFont="1" applyBorder="1" applyProtection="1">
      <alignment vertical="center"/>
      <protection hidden="1"/>
    </xf>
    <xf numFmtId="49" fontId="37" fillId="13" borderId="5" xfId="8" applyNumberFormat="1" applyFont="1" applyFill="1" applyBorder="1" applyAlignment="1" applyProtection="1">
      <alignment horizontal="center" vertical="center" wrapText="1"/>
      <protection hidden="1"/>
    </xf>
    <xf numFmtId="49" fontId="37" fillId="13" borderId="1" xfId="8" applyNumberFormat="1" applyFont="1" applyFill="1" applyBorder="1" applyAlignment="1" applyProtection="1">
      <alignment horizontal="center" vertical="center" wrapText="1"/>
      <protection hidden="1"/>
    </xf>
    <xf numFmtId="49" fontId="37" fillId="13" borderId="13" xfId="8" applyNumberFormat="1" applyFont="1" applyFill="1" applyBorder="1" applyAlignment="1" applyProtection="1">
      <alignment horizontal="center" vertical="center"/>
      <protection hidden="1"/>
    </xf>
    <xf numFmtId="49" fontId="37" fillId="3" borderId="1" xfId="8" applyNumberFormat="1" applyFont="1" applyFill="1" applyBorder="1" applyAlignment="1" applyProtection="1">
      <alignment horizontal="center" vertical="center"/>
      <protection hidden="1"/>
    </xf>
    <xf numFmtId="49" fontId="37" fillId="3" borderId="6" xfId="8" applyNumberFormat="1" applyFont="1" applyFill="1" applyBorder="1" applyAlignment="1" applyProtection="1">
      <alignment horizontal="center" vertical="center" wrapText="1"/>
      <protection hidden="1"/>
    </xf>
    <xf numFmtId="49" fontId="38" fillId="4" borderId="0" xfId="8" applyNumberFormat="1" applyFont="1" applyFill="1" applyBorder="1" applyAlignment="1" applyProtection="1">
      <alignment vertical="center"/>
      <protection hidden="1"/>
    </xf>
    <xf numFmtId="49" fontId="30" fillId="4" borderId="0" xfId="8" applyNumberFormat="1" applyFont="1" applyFill="1" applyBorder="1" applyAlignment="1" applyProtection="1">
      <alignment vertical="center" wrapText="1"/>
      <protection hidden="1"/>
    </xf>
    <xf numFmtId="0" fontId="30" fillId="4" borderId="0" xfId="8" applyNumberFormat="1" applyFont="1" applyFill="1" applyBorder="1" applyAlignment="1" applyProtection="1">
      <alignment vertical="center"/>
      <protection hidden="1"/>
    </xf>
    <xf numFmtId="49" fontId="5" fillId="4" borderId="0" xfId="8" applyNumberFormat="1" applyFont="1" applyFill="1" applyBorder="1" applyAlignment="1" applyProtection="1">
      <alignment vertical="center"/>
      <protection hidden="1"/>
    </xf>
    <xf numFmtId="0" fontId="38" fillId="4" borderId="0" xfId="8" applyFont="1" applyFill="1" applyProtection="1">
      <alignment vertical="center"/>
      <protection hidden="1"/>
    </xf>
    <xf numFmtId="49" fontId="38" fillId="4" borderId="8" xfId="8" applyNumberFormat="1" applyFont="1" applyFill="1" applyBorder="1" applyAlignment="1" applyProtection="1">
      <alignment vertical="center"/>
      <protection hidden="1"/>
    </xf>
    <xf numFmtId="49" fontId="39" fillId="4" borderId="8" xfId="8" applyNumberFormat="1" applyFont="1" applyFill="1" applyBorder="1" applyAlignment="1" applyProtection="1">
      <alignment vertical="center"/>
      <protection hidden="1"/>
    </xf>
    <xf numFmtId="0" fontId="40" fillId="0" borderId="0" xfId="0" applyFont="1" applyBorder="1" applyProtection="1">
      <alignment vertical="center"/>
      <protection hidden="1"/>
    </xf>
    <xf numFmtId="0" fontId="40" fillId="4" borderId="0" xfId="0" applyFont="1" applyFill="1" applyBorder="1" applyAlignment="1" applyProtection="1">
      <alignment vertical="center" shrinkToFit="1"/>
      <protection hidden="1"/>
    </xf>
    <xf numFmtId="0" fontId="41" fillId="0" borderId="0" xfId="0" applyFont="1" applyBorder="1" applyProtection="1">
      <alignment vertical="center"/>
      <protection hidden="1"/>
    </xf>
    <xf numFmtId="0" fontId="41" fillId="4" borderId="0" xfId="0" applyFont="1" applyFill="1" applyBorder="1" applyAlignment="1" applyProtection="1">
      <alignment vertical="center" shrinkToFit="1"/>
      <protection hidden="1"/>
    </xf>
    <xf numFmtId="0" fontId="42" fillId="0" borderId="0" xfId="0" applyFont="1" applyFill="1" applyBorder="1" applyAlignment="1" applyProtection="1">
      <alignment vertical="center"/>
      <protection hidden="1"/>
    </xf>
    <xf numFmtId="0" fontId="40" fillId="0" borderId="0" xfId="0" applyFont="1" applyBorder="1" applyAlignment="1" applyProtection="1">
      <alignment horizontal="center" vertical="center"/>
      <protection hidden="1"/>
    </xf>
    <xf numFmtId="0" fontId="43" fillId="0" borderId="0" xfId="0" applyFont="1" applyBorder="1" applyProtection="1">
      <alignment vertical="center"/>
      <protection hidden="1"/>
    </xf>
    <xf numFmtId="0" fontId="40" fillId="4" borderId="0" xfId="0" applyFont="1" applyFill="1" applyBorder="1" applyAlignment="1" applyProtection="1">
      <alignment vertical="center"/>
      <protection hidden="1"/>
    </xf>
    <xf numFmtId="0" fontId="44" fillId="4" borderId="0" xfId="0" applyFont="1" applyFill="1" applyBorder="1" applyAlignment="1" applyProtection="1">
      <alignment horizontal="center" vertical="center"/>
      <protection hidden="1"/>
    </xf>
    <xf numFmtId="0" fontId="43" fillId="0" borderId="0" xfId="0" applyFont="1" applyBorder="1" applyAlignment="1" applyProtection="1">
      <alignment vertical="center"/>
      <protection hidden="1"/>
    </xf>
    <xf numFmtId="0" fontId="44" fillId="0" borderId="0" xfId="0" applyFont="1" applyBorder="1" applyAlignment="1" applyProtection="1">
      <alignment vertical="top"/>
      <protection hidden="1"/>
    </xf>
    <xf numFmtId="0" fontId="40" fillId="0" borderId="0" xfId="0" applyFont="1" applyBorder="1" applyAlignment="1" applyProtection="1">
      <alignment vertical="top"/>
      <protection hidden="1"/>
    </xf>
    <xf numFmtId="0" fontId="4" fillId="0" borderId="0" xfId="0" applyFont="1" applyBorder="1" applyProtection="1">
      <alignment vertical="center"/>
      <protection hidden="1"/>
    </xf>
    <xf numFmtId="0" fontId="41" fillId="0" borderId="0" xfId="0" applyFont="1" applyBorder="1" applyAlignment="1" applyProtection="1">
      <alignment horizontal="left" vertical="center"/>
      <protection hidden="1"/>
    </xf>
    <xf numFmtId="0" fontId="3" fillId="4" borderId="0" xfId="0" applyFont="1" applyFill="1" applyBorder="1" applyAlignment="1" applyProtection="1">
      <alignment vertical="center" wrapText="1"/>
      <protection hidden="1"/>
    </xf>
    <xf numFmtId="0" fontId="3" fillId="0" borderId="14" xfId="0" applyFont="1" applyBorder="1" applyAlignment="1" applyProtection="1">
      <alignment vertical="center" wrapText="1"/>
      <protection hidden="1"/>
    </xf>
    <xf numFmtId="0" fontId="41" fillId="0" borderId="14" xfId="0" applyFont="1" applyBorder="1" applyAlignment="1" applyProtection="1">
      <alignment vertical="center" wrapText="1"/>
      <protection hidden="1"/>
    </xf>
    <xf numFmtId="0" fontId="41" fillId="0" borderId="0" xfId="0" applyFont="1" applyBorder="1" applyAlignment="1" applyProtection="1">
      <alignment vertical="center" wrapText="1"/>
      <protection hidden="1"/>
    </xf>
    <xf numFmtId="0" fontId="41" fillId="4" borderId="0" xfId="0" applyFont="1" applyFill="1" applyBorder="1" applyAlignment="1" applyProtection="1">
      <alignment vertical="center"/>
      <protection hidden="1"/>
    </xf>
    <xf numFmtId="0" fontId="41" fillId="4" borderId="0" xfId="0" applyFont="1" applyFill="1" applyBorder="1" applyProtection="1">
      <alignment vertical="center"/>
      <protection hidden="1"/>
    </xf>
    <xf numFmtId="0" fontId="41" fillId="0" borderId="0" xfId="0" applyFont="1" applyBorder="1" applyAlignment="1" applyProtection="1">
      <alignment horizontal="center" vertical="center"/>
      <protection hidden="1"/>
    </xf>
    <xf numFmtId="0" fontId="41" fillId="4" borderId="15" xfId="0" applyFont="1" applyFill="1" applyBorder="1" applyAlignment="1" applyProtection="1">
      <alignment vertical="center"/>
      <protection hidden="1"/>
    </xf>
    <xf numFmtId="0" fontId="41" fillId="4" borderId="16" xfId="0" applyFont="1" applyFill="1" applyBorder="1" applyAlignment="1" applyProtection="1">
      <alignment horizontal="left" vertical="center"/>
      <protection hidden="1"/>
    </xf>
    <xf numFmtId="0" fontId="41" fillId="4" borderId="16" xfId="0" applyFont="1" applyFill="1" applyBorder="1" applyAlignment="1" applyProtection="1">
      <alignment vertical="center"/>
      <protection hidden="1"/>
    </xf>
    <xf numFmtId="0" fontId="41" fillId="4" borderId="17" xfId="0" applyFont="1" applyFill="1" applyBorder="1" applyAlignment="1" applyProtection="1">
      <alignment vertical="center"/>
      <protection hidden="1"/>
    </xf>
    <xf numFmtId="0" fontId="41" fillId="4" borderId="18" xfId="0" applyFont="1" applyFill="1" applyBorder="1" applyAlignment="1" applyProtection="1">
      <alignment horizontal="left" vertical="center"/>
      <protection hidden="1"/>
    </xf>
    <xf numFmtId="0" fontId="41" fillId="4" borderId="9" xfId="0" applyFont="1" applyFill="1" applyBorder="1" applyAlignment="1" applyProtection="1">
      <alignment vertical="center"/>
      <protection hidden="1"/>
    </xf>
    <xf numFmtId="0" fontId="41" fillId="4" borderId="19" xfId="0" applyFont="1" applyFill="1" applyBorder="1" applyAlignment="1" applyProtection="1">
      <alignment vertical="center"/>
      <protection hidden="1"/>
    </xf>
    <xf numFmtId="20" fontId="41" fillId="4" borderId="0" xfId="0" applyNumberFormat="1" applyFont="1" applyFill="1" applyBorder="1" applyAlignment="1" applyProtection="1">
      <alignment vertical="center"/>
      <protection hidden="1"/>
    </xf>
    <xf numFmtId="0" fontId="41" fillId="4" borderId="20" xfId="0" applyFont="1" applyFill="1" applyBorder="1" applyAlignment="1" applyProtection="1">
      <alignment vertical="center"/>
      <protection hidden="1"/>
    </xf>
    <xf numFmtId="0" fontId="41" fillId="4" borderId="0" xfId="0" applyFont="1" applyFill="1" applyBorder="1" applyAlignment="1" applyProtection="1">
      <alignment horizontal="left" vertical="center"/>
      <protection hidden="1"/>
    </xf>
    <xf numFmtId="0" fontId="41" fillId="4" borderId="0" xfId="0" applyFont="1" applyFill="1" applyBorder="1" applyAlignment="1" applyProtection="1">
      <alignment vertical="center" textRotation="255"/>
      <protection hidden="1"/>
    </xf>
    <xf numFmtId="0" fontId="41" fillId="4" borderId="21" xfId="0" applyFont="1" applyFill="1" applyBorder="1" applyAlignment="1" applyProtection="1">
      <alignment vertical="center"/>
      <protection hidden="1"/>
    </xf>
    <xf numFmtId="0" fontId="41" fillId="4" borderId="22" xfId="0" applyFont="1" applyFill="1" applyBorder="1" applyAlignment="1" applyProtection="1">
      <alignment horizontal="left" vertical="center"/>
      <protection hidden="1"/>
    </xf>
    <xf numFmtId="0" fontId="41" fillId="4" borderId="14" xfId="0" applyFont="1" applyFill="1" applyBorder="1" applyAlignment="1" applyProtection="1">
      <alignment vertical="center" textRotation="255"/>
      <protection hidden="1"/>
    </xf>
    <xf numFmtId="0" fontId="41" fillId="4" borderId="14" xfId="0" applyFont="1" applyFill="1" applyBorder="1" applyAlignment="1" applyProtection="1">
      <alignment horizontal="center" vertical="center" textRotation="255" shrinkToFit="1"/>
      <protection hidden="1"/>
    </xf>
    <xf numFmtId="0" fontId="41" fillId="4" borderId="22" xfId="0" applyFont="1" applyFill="1" applyBorder="1" applyAlignment="1" applyProtection="1">
      <alignment vertical="center"/>
      <protection hidden="1"/>
    </xf>
    <xf numFmtId="0" fontId="41" fillId="4" borderId="23" xfId="0" applyFont="1" applyFill="1" applyBorder="1" applyAlignment="1" applyProtection="1">
      <alignment horizontal="left" vertical="center"/>
      <protection hidden="1"/>
    </xf>
    <xf numFmtId="0" fontId="41" fillId="4" borderId="24" xfId="0" applyFont="1" applyFill="1" applyBorder="1" applyAlignment="1" applyProtection="1">
      <alignment vertical="center"/>
      <protection hidden="1"/>
    </xf>
    <xf numFmtId="0" fontId="41" fillId="4" borderId="24" xfId="0" applyFont="1" applyFill="1" applyBorder="1" applyAlignment="1" applyProtection="1">
      <alignment vertical="center" textRotation="255"/>
      <protection hidden="1"/>
    </xf>
    <xf numFmtId="0" fontId="41" fillId="4" borderId="25" xfId="0" applyFont="1" applyFill="1" applyBorder="1" applyAlignment="1" applyProtection="1">
      <alignment vertical="center" textRotation="255"/>
      <protection hidden="1"/>
    </xf>
    <xf numFmtId="0" fontId="41" fillId="4" borderId="0" xfId="0" applyFont="1" applyFill="1" applyBorder="1" applyAlignment="1" applyProtection="1">
      <alignment horizontal="center" vertical="center" textRotation="255" shrinkToFit="1"/>
      <protection hidden="1"/>
    </xf>
    <xf numFmtId="0" fontId="45" fillId="4" borderId="0" xfId="0" applyFont="1" applyFill="1" applyBorder="1" applyAlignment="1" applyProtection="1">
      <alignment horizontal="center" vertical="center"/>
      <protection hidden="1"/>
    </xf>
    <xf numFmtId="0" fontId="41" fillId="4" borderId="9" xfId="0" applyFont="1" applyFill="1" applyBorder="1" applyAlignment="1" applyProtection="1">
      <alignment vertical="center" textRotation="255" shrinkToFit="1"/>
      <protection hidden="1"/>
    </xf>
    <xf numFmtId="0" fontId="41" fillId="4" borderId="19" xfId="0" applyFont="1" applyFill="1" applyBorder="1" applyAlignment="1" applyProtection="1">
      <alignment vertical="center" textRotation="255"/>
      <protection hidden="1"/>
    </xf>
    <xf numFmtId="0" fontId="41" fillId="4" borderId="19" xfId="0" applyFont="1" applyFill="1" applyBorder="1" applyAlignment="1" applyProtection="1">
      <alignment horizontal="center" vertical="center" textRotation="255" shrinkToFit="1"/>
      <protection hidden="1"/>
    </xf>
    <xf numFmtId="0" fontId="41" fillId="4" borderId="14" xfId="0" applyFont="1" applyFill="1" applyBorder="1" applyAlignment="1" applyProtection="1">
      <alignment vertical="center"/>
      <protection hidden="1"/>
    </xf>
    <xf numFmtId="0" fontId="45" fillId="4" borderId="0" xfId="0" applyFont="1" applyFill="1" applyBorder="1" applyAlignment="1" applyProtection="1">
      <alignment vertical="center"/>
      <protection hidden="1"/>
    </xf>
    <xf numFmtId="0" fontId="45" fillId="4" borderId="20" xfId="0" applyFont="1" applyFill="1" applyBorder="1" applyAlignment="1" applyProtection="1">
      <alignment vertical="center"/>
      <protection hidden="1"/>
    </xf>
    <xf numFmtId="0" fontId="3" fillId="4" borderId="20" xfId="0" applyFont="1" applyFill="1" applyBorder="1" applyAlignment="1" applyProtection="1">
      <alignment vertical="center"/>
      <protection hidden="1"/>
    </xf>
    <xf numFmtId="0" fontId="41" fillId="4" borderId="26" xfId="0" applyFont="1" applyFill="1" applyBorder="1" applyAlignment="1" applyProtection="1">
      <alignment vertical="center"/>
      <protection hidden="1"/>
    </xf>
    <xf numFmtId="0" fontId="41" fillId="4" borderId="8" xfId="0" applyFont="1" applyFill="1" applyBorder="1" applyAlignment="1" applyProtection="1">
      <alignment horizontal="left" vertical="center"/>
      <protection hidden="1"/>
    </xf>
    <xf numFmtId="0" fontId="41" fillId="4" borderId="8" xfId="0" applyFont="1" applyFill="1" applyBorder="1" applyAlignment="1" applyProtection="1">
      <alignment vertical="center"/>
      <protection hidden="1"/>
    </xf>
    <xf numFmtId="0" fontId="41" fillId="4" borderId="27" xfId="0" applyFont="1" applyFill="1" applyBorder="1" applyAlignment="1" applyProtection="1">
      <alignment vertical="center"/>
      <protection hidden="1"/>
    </xf>
    <xf numFmtId="49" fontId="30" fillId="13" borderId="12" xfId="8" applyNumberFormat="1" applyFont="1" applyFill="1" applyBorder="1" applyAlignment="1" applyProtection="1">
      <alignment horizontal="center" vertical="center" wrapText="1"/>
      <protection hidden="1"/>
    </xf>
    <xf numFmtId="49" fontId="30" fillId="13" borderId="28" xfId="8" applyNumberFormat="1" applyFont="1" applyFill="1" applyBorder="1" applyAlignment="1" applyProtection="1">
      <alignment horizontal="center" vertical="center" wrapText="1"/>
      <protection hidden="1"/>
    </xf>
    <xf numFmtId="49" fontId="30" fillId="13" borderId="29" xfId="8" applyNumberFormat="1" applyFont="1" applyFill="1" applyBorder="1" applyAlignment="1" applyProtection="1">
      <alignment horizontal="center" vertical="center" wrapText="1"/>
      <protection hidden="1"/>
    </xf>
    <xf numFmtId="49" fontId="30" fillId="3" borderId="30" xfId="8" applyNumberFormat="1" applyFont="1" applyFill="1" applyBorder="1" applyAlignment="1" applyProtection="1">
      <alignment horizontal="center" vertical="center" wrapText="1"/>
      <protection hidden="1"/>
    </xf>
    <xf numFmtId="49" fontId="30" fillId="13" borderId="11" xfId="8" applyNumberFormat="1" applyFont="1" applyFill="1" applyBorder="1" applyAlignment="1" applyProtection="1">
      <alignment horizontal="center" vertical="center" wrapText="1"/>
      <protection hidden="1"/>
    </xf>
    <xf numFmtId="0" fontId="28" fillId="4" borderId="0" xfId="10" applyFont="1" applyFill="1" applyBorder="1" applyProtection="1">
      <alignment vertical="center"/>
      <protection hidden="1"/>
    </xf>
    <xf numFmtId="49" fontId="37" fillId="3" borderId="31" xfId="8" applyNumberFormat="1" applyFont="1" applyFill="1" applyBorder="1" applyAlignment="1" applyProtection="1">
      <alignment horizontal="center" vertical="center" wrapText="1"/>
      <protection hidden="1"/>
    </xf>
    <xf numFmtId="49" fontId="37" fillId="3" borderId="1" xfId="8" applyNumberFormat="1" applyFont="1" applyFill="1" applyBorder="1" applyAlignment="1" applyProtection="1">
      <alignment horizontal="center" vertical="center" wrapText="1"/>
      <protection hidden="1"/>
    </xf>
    <xf numFmtId="49" fontId="37" fillId="13" borderId="1" xfId="8" applyNumberFormat="1" applyFont="1" applyFill="1" applyBorder="1" applyAlignment="1" applyProtection="1">
      <alignment horizontal="center" vertical="center" wrapText="1" shrinkToFit="1"/>
      <protection hidden="1"/>
    </xf>
    <xf numFmtId="49" fontId="37" fillId="13" borderId="6" xfId="8" applyNumberFormat="1" applyFont="1" applyFill="1" applyBorder="1" applyAlignment="1" applyProtection="1">
      <alignment horizontal="center" vertical="center" wrapText="1"/>
      <protection hidden="1"/>
    </xf>
    <xf numFmtId="0" fontId="41" fillId="0" borderId="0" xfId="0" applyFont="1" applyBorder="1" applyAlignment="1" applyProtection="1">
      <alignment vertical="center"/>
      <protection hidden="1"/>
    </xf>
    <xf numFmtId="0" fontId="44" fillId="4" borderId="0" xfId="8" applyFont="1" applyFill="1" applyBorder="1" applyAlignment="1" applyProtection="1">
      <alignment wrapText="1" shrinkToFit="1"/>
      <protection hidden="1"/>
    </xf>
    <xf numFmtId="0" fontId="13" fillId="4" borderId="0" xfId="8" applyFont="1" applyFill="1" applyAlignment="1" applyProtection="1">
      <alignment vertical="top"/>
      <protection hidden="1"/>
    </xf>
    <xf numFmtId="0" fontId="46" fillId="0" borderId="0" xfId="10" applyFont="1" applyProtection="1">
      <alignment vertical="center"/>
      <protection hidden="1"/>
    </xf>
    <xf numFmtId="0" fontId="28" fillId="0" borderId="0" xfId="10" applyAlignment="1" applyProtection="1">
      <alignment horizontal="right"/>
      <protection hidden="1"/>
    </xf>
    <xf numFmtId="0" fontId="28" fillId="4" borderId="0" xfId="10" applyFill="1" applyAlignment="1" applyProtection="1">
      <alignment horizontal="right"/>
      <protection hidden="1"/>
    </xf>
    <xf numFmtId="0" fontId="28" fillId="0" borderId="0" xfId="10" applyBorder="1" applyAlignment="1" applyProtection="1">
      <alignment horizontal="right"/>
      <protection hidden="1"/>
    </xf>
    <xf numFmtId="49" fontId="11" fillId="5" borderId="3" xfId="7" applyNumberFormat="1" applyFont="1" applyFill="1" applyBorder="1" applyAlignment="1" applyProtection="1">
      <alignment horizontal="center" vertical="center" shrinkToFit="1"/>
      <protection locked="0"/>
    </xf>
    <xf numFmtId="49" fontId="11" fillId="5" borderId="2" xfId="7" applyNumberFormat="1" applyFont="1" applyFill="1" applyBorder="1" applyAlignment="1" applyProtection="1">
      <alignment horizontal="center" vertical="center" shrinkToFit="1"/>
      <protection locked="0"/>
    </xf>
    <xf numFmtId="49" fontId="30" fillId="2" borderId="31" xfId="8" applyNumberFormat="1" applyFont="1" applyFill="1" applyBorder="1" applyAlignment="1" applyProtection="1">
      <alignment horizontal="left" vertical="center" wrapText="1"/>
      <protection locked="0"/>
    </xf>
    <xf numFmtId="0" fontId="28" fillId="4" borderId="0" xfId="9" applyFill="1" applyProtection="1">
      <alignment vertical="center"/>
      <protection hidden="1"/>
    </xf>
    <xf numFmtId="0" fontId="47" fillId="0" borderId="0" xfId="9" applyFont="1" applyAlignment="1" applyProtection="1">
      <alignment vertical="center"/>
      <protection hidden="1"/>
    </xf>
    <xf numFmtId="0" fontId="28" fillId="4" borderId="0" xfId="9" applyFill="1" applyBorder="1" applyAlignment="1" applyProtection="1">
      <alignment horizontal="center" vertical="center"/>
      <protection hidden="1"/>
    </xf>
    <xf numFmtId="0" fontId="28" fillId="0" borderId="0" xfId="9" applyProtection="1">
      <alignment vertical="center"/>
      <protection hidden="1"/>
    </xf>
    <xf numFmtId="0" fontId="48" fillId="4" borderId="0" xfId="8" applyFont="1" applyFill="1" applyBorder="1" applyAlignment="1" applyProtection="1">
      <alignment vertical="center"/>
      <protection hidden="1"/>
    </xf>
    <xf numFmtId="0" fontId="49" fillId="4" borderId="0" xfId="9" applyFont="1" applyFill="1" applyProtection="1">
      <alignment vertical="center"/>
      <protection hidden="1"/>
    </xf>
    <xf numFmtId="0" fontId="40" fillId="4" borderId="0" xfId="8" applyFont="1" applyFill="1" applyBorder="1" applyAlignment="1" applyProtection="1">
      <alignment vertical="center" shrinkToFit="1"/>
      <protection hidden="1"/>
    </xf>
    <xf numFmtId="0" fontId="50" fillId="4" borderId="0" xfId="9" applyFont="1" applyFill="1" applyProtection="1">
      <alignment vertical="center"/>
      <protection hidden="1"/>
    </xf>
    <xf numFmtId="0" fontId="47" fillId="0" borderId="0" xfId="9" applyFont="1" applyAlignment="1" applyProtection="1">
      <alignment horizontal="center" vertical="center"/>
      <protection hidden="1"/>
    </xf>
    <xf numFmtId="0" fontId="29" fillId="4" borderId="22" xfId="9" applyFont="1" applyFill="1" applyBorder="1" applyAlignment="1" applyProtection="1">
      <alignment vertical="center" shrinkToFit="1"/>
      <protection hidden="1"/>
    </xf>
    <xf numFmtId="0" fontId="28" fillId="4" borderId="0" xfId="9" applyFill="1" applyAlignment="1" applyProtection="1">
      <alignment vertical="center"/>
      <protection hidden="1"/>
    </xf>
    <xf numFmtId="0" fontId="51" fillId="4" borderId="0" xfId="9" applyFont="1" applyFill="1" applyProtection="1">
      <alignment vertical="center"/>
      <protection hidden="1"/>
    </xf>
    <xf numFmtId="0" fontId="28" fillId="4" borderId="0" xfId="9" applyFill="1" applyBorder="1" applyProtection="1">
      <alignment vertical="center"/>
      <protection hidden="1"/>
    </xf>
    <xf numFmtId="0" fontId="39" fillId="4" borderId="0" xfId="8" applyFont="1" applyFill="1" applyBorder="1" applyAlignment="1" applyProtection="1">
      <alignment vertical="center" shrinkToFit="1"/>
      <protection hidden="1"/>
    </xf>
    <xf numFmtId="0" fontId="52" fillId="4" borderId="0" xfId="9" applyFont="1" applyFill="1" applyProtection="1">
      <alignment vertical="center"/>
      <protection hidden="1"/>
    </xf>
    <xf numFmtId="0" fontId="29" fillId="4" borderId="0" xfId="9" applyFont="1" applyFill="1" applyBorder="1" applyAlignment="1" applyProtection="1">
      <alignment vertical="center" shrinkToFit="1"/>
      <protection hidden="1"/>
    </xf>
    <xf numFmtId="0" fontId="28" fillId="4" borderId="0" xfId="9" applyFill="1" applyBorder="1" applyAlignment="1" applyProtection="1">
      <alignment vertical="center"/>
      <protection hidden="1"/>
    </xf>
    <xf numFmtId="0" fontId="28" fillId="4" borderId="0" xfId="9" applyFill="1" applyBorder="1" applyAlignment="1" applyProtection="1">
      <alignment vertical="center" shrinkToFit="1"/>
      <protection hidden="1"/>
    </xf>
    <xf numFmtId="0" fontId="53" fillId="4" borderId="0" xfId="9" applyFont="1" applyFill="1" applyBorder="1" applyAlignment="1" applyProtection="1">
      <alignment horizontal="left" vertical="center"/>
      <protection hidden="1"/>
    </xf>
    <xf numFmtId="0" fontId="54" fillId="4" borderId="0" xfId="9" applyFont="1" applyFill="1" applyBorder="1" applyProtection="1">
      <alignment vertical="center"/>
      <protection hidden="1"/>
    </xf>
    <xf numFmtId="0" fontId="46" fillId="4" borderId="0" xfId="9" applyFont="1" applyFill="1" applyBorder="1" applyProtection="1">
      <alignment vertical="center"/>
      <protection hidden="1"/>
    </xf>
    <xf numFmtId="179" fontId="28" fillId="4" borderId="0" xfId="9" applyNumberFormat="1" applyFill="1" applyBorder="1" applyAlignment="1" applyProtection="1">
      <alignment horizontal="center" vertical="center"/>
      <protection hidden="1"/>
    </xf>
    <xf numFmtId="0" fontId="55" fillId="4" borderId="0" xfId="9" applyFont="1" applyFill="1" applyBorder="1" applyAlignment="1" applyProtection="1">
      <alignment vertical="center" textRotation="255"/>
      <protection hidden="1"/>
    </xf>
    <xf numFmtId="0" fontId="28" fillId="4" borderId="96" xfId="9" applyFill="1" applyBorder="1" applyProtection="1">
      <alignment vertical="center"/>
      <protection hidden="1"/>
    </xf>
    <xf numFmtId="0" fontId="53" fillId="4" borderId="0" xfId="9" applyFont="1" applyFill="1" applyBorder="1" applyAlignment="1" applyProtection="1">
      <alignment horizontal="center" vertical="center" textRotation="255" wrapText="1"/>
      <protection hidden="1"/>
    </xf>
    <xf numFmtId="0" fontId="14" fillId="4" borderId="0" xfId="9" applyFont="1" applyFill="1" applyBorder="1" applyAlignment="1" applyProtection="1">
      <alignment vertical="center" textRotation="255"/>
      <protection hidden="1"/>
    </xf>
    <xf numFmtId="0" fontId="56" fillId="4" borderId="0" xfId="9" applyFont="1" applyFill="1" applyBorder="1" applyAlignment="1" applyProtection="1">
      <alignment horizontal="center" vertical="center"/>
      <protection hidden="1"/>
    </xf>
    <xf numFmtId="179" fontId="28" fillId="4" borderId="97" xfId="9" applyNumberFormat="1" applyFill="1" applyBorder="1" applyAlignment="1" applyProtection="1">
      <alignment vertical="center" textRotation="255"/>
      <protection hidden="1"/>
    </xf>
    <xf numFmtId="0" fontId="28" fillId="4" borderId="0" xfId="9" applyFill="1" applyBorder="1" applyAlignment="1" applyProtection="1">
      <alignment vertical="center" textRotation="255"/>
      <protection hidden="1"/>
    </xf>
    <xf numFmtId="0" fontId="28" fillId="4" borderId="97" xfId="9" applyFill="1" applyBorder="1" applyAlignment="1" applyProtection="1">
      <alignment vertical="center"/>
      <protection hidden="1"/>
    </xf>
    <xf numFmtId="0" fontId="28" fillId="4" borderId="0" xfId="9" applyFill="1" applyAlignment="1" applyProtection="1">
      <alignment horizontal="center" vertical="center"/>
      <protection hidden="1"/>
    </xf>
    <xf numFmtId="0" fontId="28" fillId="4" borderId="0" xfId="9" applyFill="1" applyBorder="1" applyAlignment="1" applyProtection="1">
      <alignment horizontal="right" vertical="center"/>
      <protection hidden="1"/>
    </xf>
    <xf numFmtId="0" fontId="57" fillId="4" borderId="0" xfId="9" applyFont="1" applyFill="1" applyProtection="1">
      <alignment vertical="center"/>
      <protection hidden="1"/>
    </xf>
    <xf numFmtId="0" fontId="57" fillId="4" borderId="0" xfId="9" applyFont="1" applyFill="1" applyAlignment="1" applyProtection="1">
      <alignment vertical="center"/>
      <protection hidden="1"/>
    </xf>
    <xf numFmtId="0" fontId="53" fillId="4" borderId="0" xfId="9" applyFont="1" applyFill="1" applyBorder="1" applyProtection="1">
      <alignment vertical="center"/>
      <protection hidden="1"/>
    </xf>
    <xf numFmtId="0" fontId="53" fillId="4" borderId="0" xfId="9" applyFont="1" applyFill="1" applyProtection="1">
      <alignment vertical="center"/>
      <protection hidden="1"/>
    </xf>
    <xf numFmtId="0" fontId="53" fillId="0" borderId="0" xfId="9" applyFont="1" applyProtection="1">
      <alignment vertical="center"/>
      <protection hidden="1"/>
    </xf>
    <xf numFmtId="0" fontId="57" fillId="0" borderId="0" xfId="9" applyFont="1" applyProtection="1">
      <alignment vertical="center"/>
      <protection hidden="1"/>
    </xf>
    <xf numFmtId="0" fontId="57" fillId="4" borderId="0" xfId="9" applyFont="1" applyFill="1" applyBorder="1" applyProtection="1">
      <alignment vertical="center"/>
      <protection hidden="1"/>
    </xf>
    <xf numFmtId="49" fontId="30" fillId="3" borderId="10" xfId="8" applyNumberFormat="1" applyFont="1" applyFill="1" applyBorder="1" applyAlignment="1" applyProtection="1">
      <alignment horizontal="center" vertical="center" wrapText="1"/>
      <protection hidden="1"/>
    </xf>
    <xf numFmtId="49" fontId="30" fillId="13" borderId="10" xfId="8" applyNumberFormat="1" applyFont="1" applyFill="1" applyBorder="1" applyAlignment="1" applyProtection="1">
      <alignment horizontal="center" vertical="center" wrapText="1"/>
      <protection hidden="1"/>
    </xf>
    <xf numFmtId="49" fontId="30" fillId="13" borderId="10" xfId="8" applyNumberFormat="1" applyFont="1" applyFill="1" applyBorder="1" applyAlignment="1" applyProtection="1">
      <alignment horizontal="center" vertical="center" wrapText="1"/>
      <protection hidden="1"/>
    </xf>
    <xf numFmtId="0" fontId="28" fillId="14" borderId="32" xfId="9" applyFill="1" applyBorder="1" applyAlignment="1" applyProtection="1">
      <alignment horizontal="center" vertical="center" shrinkToFit="1"/>
      <protection hidden="1"/>
    </xf>
    <xf numFmtId="0" fontId="28" fillId="14" borderId="33" xfId="9" applyFill="1" applyBorder="1" applyAlignment="1" applyProtection="1">
      <alignment horizontal="center" vertical="center" shrinkToFit="1"/>
      <protection hidden="1"/>
    </xf>
    <xf numFmtId="49" fontId="44" fillId="4" borderId="0" xfId="8" applyNumberFormat="1" applyFont="1" applyFill="1" applyBorder="1" applyAlignment="1" applyProtection="1">
      <alignment vertical="center"/>
      <protection hidden="1"/>
    </xf>
    <xf numFmtId="0" fontId="58" fillId="15" borderId="0" xfId="10" applyFont="1" applyFill="1" applyProtection="1">
      <alignment vertical="center"/>
      <protection hidden="1"/>
    </xf>
    <xf numFmtId="0" fontId="28" fillId="15" borderId="0" xfId="10" applyFill="1" applyProtection="1">
      <alignment vertical="center"/>
      <protection hidden="1"/>
    </xf>
    <xf numFmtId="177" fontId="30" fillId="4" borderId="1" xfId="8" applyNumberFormat="1" applyFont="1" applyFill="1" applyBorder="1" applyAlignment="1" applyProtection="1">
      <alignment horizontal="right" vertical="center" shrinkToFit="1"/>
      <protection hidden="1"/>
    </xf>
    <xf numFmtId="177" fontId="30" fillId="0" borderId="1" xfId="2" applyNumberFormat="1" applyFont="1" applyFill="1" applyBorder="1" applyAlignment="1" applyProtection="1">
      <alignment horizontal="right" vertical="center" shrinkToFit="1"/>
      <protection hidden="1"/>
    </xf>
    <xf numFmtId="49" fontId="30" fillId="13" borderId="34" xfId="8" applyNumberFormat="1" applyFont="1" applyFill="1" applyBorder="1" applyAlignment="1" applyProtection="1">
      <alignment horizontal="center" vertical="center" wrapText="1"/>
      <protection hidden="1"/>
    </xf>
    <xf numFmtId="49" fontId="37" fillId="13" borderId="35" xfId="8" applyNumberFormat="1" applyFont="1" applyFill="1" applyBorder="1" applyAlignment="1" applyProtection="1">
      <alignment horizontal="center" vertical="center" wrapText="1"/>
      <protection hidden="1"/>
    </xf>
    <xf numFmtId="0" fontId="42" fillId="0" borderId="0" xfId="0" applyFont="1" applyBorder="1" applyProtection="1">
      <alignment vertical="center"/>
      <protection hidden="1"/>
    </xf>
    <xf numFmtId="0" fontId="42" fillId="4" borderId="0" xfId="0" applyFont="1" applyFill="1" applyBorder="1" applyAlignment="1" applyProtection="1">
      <alignment vertical="center" shrinkToFit="1"/>
      <protection hidden="1"/>
    </xf>
    <xf numFmtId="0" fontId="42" fillId="0" borderId="0" xfId="0" applyFont="1" applyBorder="1" applyAlignment="1" applyProtection="1">
      <alignment vertical="center"/>
      <protection hidden="1"/>
    </xf>
    <xf numFmtId="0" fontId="59" fillId="0" borderId="0" xfId="0" applyFont="1" applyBorder="1" applyAlignment="1" applyProtection="1">
      <alignment horizontal="left" vertical="center"/>
      <protection hidden="1"/>
    </xf>
    <xf numFmtId="0" fontId="42" fillId="0" borderId="0" xfId="0" applyFont="1" applyBorder="1" applyAlignment="1" applyProtection="1">
      <alignment horizontal="left" vertical="center"/>
      <protection hidden="1"/>
    </xf>
    <xf numFmtId="0" fontId="42" fillId="0" borderId="0" xfId="0" applyFont="1" applyBorder="1" applyAlignment="1" applyProtection="1">
      <alignment vertical="center" wrapText="1"/>
      <protection hidden="1"/>
    </xf>
    <xf numFmtId="0" fontId="42" fillId="4" borderId="0" xfId="0" applyFont="1" applyFill="1" applyBorder="1" applyAlignment="1" applyProtection="1">
      <alignment vertical="center"/>
      <protection hidden="1"/>
    </xf>
    <xf numFmtId="0" fontId="60" fillId="0" borderId="0" xfId="0" applyFont="1" applyBorder="1" applyAlignment="1" applyProtection="1">
      <alignment horizontal="left" vertical="center" indent="1"/>
      <protection hidden="1"/>
    </xf>
    <xf numFmtId="0" fontId="42" fillId="0" borderId="0" xfId="0" applyFont="1" applyBorder="1" applyAlignment="1" applyProtection="1">
      <alignment horizontal="center" vertical="center"/>
      <protection hidden="1"/>
    </xf>
    <xf numFmtId="0" fontId="42" fillId="4" borderId="0" xfId="0" applyFont="1" applyFill="1" applyBorder="1" applyAlignment="1" applyProtection="1">
      <alignment horizontal="center" vertical="center"/>
      <protection hidden="1"/>
    </xf>
    <xf numFmtId="0" fontId="42" fillId="4" borderId="0" xfId="0" applyFont="1" applyFill="1" applyBorder="1" applyProtection="1">
      <alignment vertical="center"/>
      <protection hidden="1"/>
    </xf>
    <xf numFmtId="0" fontId="42" fillId="4" borderId="0" xfId="0" applyFont="1" applyFill="1" applyBorder="1" applyAlignment="1" applyProtection="1">
      <alignment horizontal="right" shrinkToFit="1"/>
      <protection hidden="1"/>
    </xf>
    <xf numFmtId="0" fontId="42" fillId="4" borderId="0" xfId="0" applyFont="1" applyFill="1" applyBorder="1" applyAlignment="1" applyProtection="1">
      <alignment shrinkToFit="1"/>
      <protection hidden="1"/>
    </xf>
    <xf numFmtId="49" fontId="42" fillId="4" borderId="0" xfId="0" applyNumberFormat="1" applyFont="1" applyFill="1" applyBorder="1" applyAlignment="1" applyProtection="1">
      <alignment horizontal="left" vertical="center"/>
      <protection hidden="1"/>
    </xf>
    <xf numFmtId="0" fontId="42" fillId="4" borderId="0" xfId="0" applyFont="1" applyFill="1" applyBorder="1" applyAlignment="1" applyProtection="1">
      <alignment horizontal="right"/>
      <protection hidden="1"/>
    </xf>
    <xf numFmtId="49" fontId="42" fillId="4" borderId="9" xfId="0" applyNumberFormat="1" applyFont="1" applyFill="1" applyBorder="1" applyAlignment="1" applyProtection="1">
      <alignment horizontal="left" vertical="center"/>
      <protection hidden="1"/>
    </xf>
    <xf numFmtId="0" fontId="42" fillId="4" borderId="0" xfId="0" applyFont="1" applyFill="1" applyBorder="1" applyAlignment="1" applyProtection="1">
      <alignment horizontal="right" vertical="center"/>
      <protection hidden="1"/>
    </xf>
    <xf numFmtId="0" fontId="42" fillId="4" borderId="0" xfId="0" applyFont="1" applyFill="1" applyBorder="1" applyAlignment="1" applyProtection="1">
      <alignment horizontal="center" vertical="center" wrapText="1"/>
      <protection hidden="1"/>
    </xf>
    <xf numFmtId="0" fontId="42" fillId="4" borderId="9" xfId="0" applyFont="1" applyFill="1" applyBorder="1" applyAlignment="1" applyProtection="1">
      <alignment vertical="center"/>
      <protection hidden="1"/>
    </xf>
    <xf numFmtId="0" fontId="58" fillId="4" borderId="0" xfId="10" applyFont="1" applyFill="1" applyProtection="1">
      <alignment vertical="center"/>
      <protection hidden="1"/>
    </xf>
    <xf numFmtId="0" fontId="28" fillId="4" borderId="0" xfId="10" applyFont="1" applyFill="1">
      <alignment vertical="center"/>
    </xf>
    <xf numFmtId="0" fontId="28" fillId="4" borderId="0" xfId="10" applyFill="1">
      <alignment vertical="center"/>
    </xf>
    <xf numFmtId="49" fontId="37" fillId="13" borderId="36" xfId="8" applyNumberFormat="1" applyFont="1" applyFill="1" applyBorder="1" applyAlignment="1" applyProtection="1">
      <alignment horizontal="center" vertical="center" wrapText="1"/>
      <protection hidden="1"/>
    </xf>
    <xf numFmtId="0" fontId="28" fillId="0" borderId="36" xfId="10" applyBorder="1" applyProtection="1">
      <alignment vertical="center"/>
      <protection hidden="1"/>
    </xf>
    <xf numFmtId="180" fontId="30" fillId="5" borderId="1" xfId="8" applyNumberFormat="1" applyFont="1" applyFill="1" applyBorder="1" applyAlignment="1" applyProtection="1">
      <alignment horizontal="right" vertical="center" wrapText="1"/>
      <protection locked="0"/>
    </xf>
    <xf numFmtId="0" fontId="30" fillId="0" borderId="5" xfId="8" applyNumberFormat="1" applyFont="1" applyFill="1" applyBorder="1" applyAlignment="1" applyProtection="1">
      <alignment horizontal="center" vertical="center" wrapText="1"/>
      <protection hidden="1"/>
    </xf>
    <xf numFmtId="0" fontId="44" fillId="4" borderId="0" xfId="8" applyFont="1" applyFill="1" applyBorder="1" applyAlignment="1" applyProtection="1">
      <alignment vertical="center" wrapText="1" shrinkToFit="1"/>
      <protection hidden="1"/>
    </xf>
    <xf numFmtId="49" fontId="35" fillId="3" borderId="37" xfId="8" applyNumberFormat="1" applyFont="1" applyFill="1" applyBorder="1" applyAlignment="1" applyProtection="1">
      <alignment horizontal="center" vertical="center" wrapText="1"/>
      <protection hidden="1"/>
    </xf>
    <xf numFmtId="49" fontId="37" fillId="3" borderId="33" xfId="8" applyNumberFormat="1" applyFont="1" applyFill="1" applyBorder="1" applyAlignment="1" applyProtection="1">
      <alignment horizontal="center" vertical="center"/>
      <protection hidden="1"/>
    </xf>
    <xf numFmtId="176" fontId="30" fillId="0" borderId="38" xfId="8" applyNumberFormat="1" applyFont="1" applyFill="1" applyBorder="1" applyAlignment="1" applyProtection="1">
      <alignment horizontal="right" vertical="center" wrapText="1"/>
      <protection hidden="1"/>
    </xf>
    <xf numFmtId="49" fontId="35" fillId="3" borderId="39" xfId="8" applyNumberFormat="1" applyFont="1" applyFill="1" applyBorder="1" applyAlignment="1" applyProtection="1">
      <alignment horizontal="center" vertical="center" wrapText="1"/>
      <protection hidden="1"/>
    </xf>
    <xf numFmtId="49" fontId="37" fillId="3" borderId="40" xfId="8" applyNumberFormat="1" applyFont="1" applyFill="1" applyBorder="1" applyAlignment="1" applyProtection="1">
      <alignment horizontal="center" vertical="center" wrapText="1"/>
      <protection hidden="1"/>
    </xf>
    <xf numFmtId="9" fontId="43" fillId="5" borderId="41" xfId="8" applyNumberFormat="1" applyFont="1" applyFill="1" applyBorder="1" applyAlignment="1" applyProtection="1">
      <alignment vertical="center" wrapText="1"/>
      <protection locked="0"/>
    </xf>
    <xf numFmtId="49" fontId="11" fillId="5" borderId="7" xfId="7" applyNumberFormat="1" applyFont="1" applyFill="1" applyBorder="1" applyAlignment="1" applyProtection="1">
      <alignment horizontal="center" vertical="center" shrinkToFit="1"/>
      <protection locked="0"/>
    </xf>
    <xf numFmtId="49" fontId="37" fillId="13" borderId="1" xfId="8" applyNumberFormat="1" applyFont="1" applyFill="1" applyBorder="1" applyAlignment="1" applyProtection="1">
      <alignment horizontal="center" vertical="center"/>
      <protection hidden="1"/>
    </xf>
    <xf numFmtId="0" fontId="47" fillId="0" borderId="0" xfId="9" applyFont="1" applyAlignment="1" applyProtection="1">
      <alignment vertical="center" shrinkToFit="1"/>
      <protection hidden="1"/>
    </xf>
    <xf numFmtId="0" fontId="51" fillId="4" borderId="0" xfId="9" applyFont="1" applyFill="1" applyAlignment="1" applyProtection="1">
      <alignment vertical="center" shrinkToFit="1"/>
      <protection hidden="1"/>
    </xf>
    <xf numFmtId="0" fontId="51" fillId="4" borderId="0" xfId="9" applyFont="1" applyFill="1" applyBorder="1" applyAlignment="1" applyProtection="1">
      <alignment vertical="center" shrinkToFit="1"/>
      <protection hidden="1"/>
    </xf>
    <xf numFmtId="0" fontId="61" fillId="4" borderId="0" xfId="9" applyFont="1" applyFill="1" applyProtection="1">
      <alignment vertical="center"/>
      <protection hidden="1"/>
    </xf>
    <xf numFmtId="0" fontId="46" fillId="4" borderId="0" xfId="9" applyFont="1" applyFill="1" applyAlignment="1" applyProtection="1">
      <alignment vertical="center"/>
      <protection hidden="1"/>
    </xf>
    <xf numFmtId="0" fontId="40" fillId="0" borderId="14" xfId="0" applyFont="1" applyBorder="1" applyProtection="1">
      <alignment vertical="center"/>
      <protection hidden="1"/>
    </xf>
    <xf numFmtId="0" fontId="40" fillId="0" borderId="24" xfId="0" applyFont="1" applyBorder="1" applyProtection="1">
      <alignment vertical="center"/>
      <protection hidden="1"/>
    </xf>
    <xf numFmtId="0" fontId="40" fillId="0" borderId="25" xfId="0" applyFont="1" applyBorder="1" applyProtection="1">
      <alignment vertical="center"/>
      <protection hidden="1"/>
    </xf>
    <xf numFmtId="0" fontId="43" fillId="0" borderId="0" xfId="0" applyFont="1" applyBorder="1" applyAlignment="1" applyProtection="1">
      <alignment horizontal="left" vertical="top"/>
      <protection hidden="1"/>
    </xf>
    <xf numFmtId="0" fontId="43" fillId="4" borderId="0" xfId="0" applyFont="1" applyFill="1" applyBorder="1" applyAlignment="1" applyProtection="1">
      <alignment vertical="center"/>
      <protection hidden="1"/>
    </xf>
    <xf numFmtId="0" fontId="43" fillId="4" borderId="0" xfId="0" applyFont="1" applyFill="1" applyBorder="1" applyAlignment="1" applyProtection="1">
      <alignment horizontal="right" vertical="center"/>
      <protection hidden="1"/>
    </xf>
    <xf numFmtId="0" fontId="43" fillId="4" borderId="0" xfId="0" applyFont="1" applyFill="1" applyBorder="1" applyAlignment="1" applyProtection="1">
      <alignment horizontal="left" vertical="center"/>
      <protection hidden="1"/>
    </xf>
    <xf numFmtId="0" fontId="42" fillId="0" borderId="0" xfId="0" applyFont="1" applyBorder="1" applyAlignment="1" applyProtection="1">
      <alignment vertical="center" wrapText="1" shrinkToFit="1"/>
      <protection hidden="1"/>
    </xf>
    <xf numFmtId="0" fontId="40" fillId="4" borderId="0" xfId="8" applyFont="1" applyFill="1" applyAlignment="1" applyProtection="1">
      <alignment vertical="center"/>
      <protection hidden="1"/>
    </xf>
    <xf numFmtId="49" fontId="62" fillId="4" borderId="0" xfId="0" applyNumberFormat="1" applyFont="1" applyFill="1" applyBorder="1" applyAlignment="1" applyProtection="1">
      <alignment vertical="center" shrinkToFit="1"/>
      <protection hidden="1"/>
    </xf>
    <xf numFmtId="49" fontId="42" fillId="4" borderId="0" xfId="0" applyNumberFormat="1" applyFont="1" applyFill="1" applyBorder="1" applyAlignment="1" applyProtection="1">
      <alignment horizontal="center" vertical="center"/>
      <protection hidden="1"/>
    </xf>
    <xf numFmtId="49" fontId="42" fillId="4" borderId="16" xfId="0" applyNumberFormat="1" applyFont="1" applyFill="1" applyBorder="1" applyAlignment="1" applyProtection="1">
      <alignment horizontal="center" vertical="center"/>
      <protection hidden="1"/>
    </xf>
    <xf numFmtId="0" fontId="40" fillId="0" borderId="23" xfId="0" applyFont="1" applyBorder="1" applyProtection="1">
      <alignment vertical="center"/>
      <protection hidden="1"/>
    </xf>
    <xf numFmtId="0" fontId="57" fillId="14" borderId="42" xfId="9" applyFont="1" applyFill="1" applyBorder="1" applyAlignment="1" applyProtection="1">
      <alignment horizontal="center" vertical="center"/>
      <protection hidden="1"/>
    </xf>
    <xf numFmtId="0" fontId="28" fillId="0" borderId="43" xfId="9" applyBorder="1" applyProtection="1">
      <alignment vertical="center"/>
      <protection hidden="1"/>
    </xf>
    <xf numFmtId="179" fontId="28" fillId="4" borderId="0" xfId="9" applyNumberFormat="1" applyFill="1" applyBorder="1" applyAlignment="1" applyProtection="1">
      <alignment vertical="center" textRotation="255"/>
      <protection hidden="1"/>
    </xf>
    <xf numFmtId="0" fontId="28" fillId="0" borderId="44" xfId="9" applyBorder="1" applyProtection="1">
      <alignment vertical="center"/>
      <protection hidden="1"/>
    </xf>
    <xf numFmtId="49" fontId="63" fillId="4" borderId="0" xfId="9" applyNumberFormat="1" applyFont="1" applyFill="1" applyBorder="1" applyAlignment="1" applyProtection="1">
      <alignment vertical="center" textRotation="255" shrinkToFit="1"/>
      <protection hidden="1"/>
    </xf>
    <xf numFmtId="0" fontId="63" fillId="4" borderId="0" xfId="9" applyFont="1" applyFill="1" applyBorder="1" applyAlignment="1" applyProtection="1">
      <alignment vertical="center" textRotation="255" shrinkToFit="1"/>
      <protection hidden="1"/>
    </xf>
    <xf numFmtId="0" fontId="63" fillId="4" borderId="0" xfId="9" applyFont="1" applyFill="1" applyBorder="1" applyAlignment="1" applyProtection="1">
      <alignment vertical="top" textRotation="255" wrapText="1"/>
      <protection hidden="1"/>
    </xf>
    <xf numFmtId="49" fontId="63" fillId="4" borderId="0" xfId="9" applyNumberFormat="1" applyFont="1" applyFill="1" applyBorder="1" applyAlignment="1" applyProtection="1">
      <alignment vertical="top" textRotation="255" shrinkToFit="1"/>
      <protection hidden="1"/>
    </xf>
    <xf numFmtId="49" fontId="14" fillId="4" borderId="0" xfId="9" applyNumberFormat="1" applyFont="1" applyFill="1" applyBorder="1" applyAlignment="1" applyProtection="1">
      <alignment vertical="top" textRotation="255" shrinkToFit="1"/>
      <protection hidden="1"/>
    </xf>
    <xf numFmtId="0" fontId="14" fillId="4" borderId="0" xfId="9" applyFont="1" applyFill="1" applyBorder="1" applyAlignment="1" applyProtection="1">
      <alignment vertical="top" textRotation="255" shrinkToFit="1"/>
      <protection hidden="1"/>
    </xf>
    <xf numFmtId="49" fontId="63" fillId="4" borderId="0" xfId="9" applyNumberFormat="1" applyFont="1" applyFill="1" applyBorder="1" applyAlignment="1" applyProtection="1">
      <alignment horizontal="center" vertical="center" textRotation="255" shrinkToFit="1"/>
      <protection hidden="1"/>
    </xf>
    <xf numFmtId="0" fontId="63" fillId="4" borderId="0" xfId="9" applyFont="1" applyFill="1" applyBorder="1" applyAlignment="1" applyProtection="1">
      <alignment vertical="top" textRotation="255" shrinkToFit="1"/>
      <protection hidden="1"/>
    </xf>
    <xf numFmtId="0" fontId="63" fillId="4" borderId="97" xfId="9" applyFont="1" applyFill="1" applyBorder="1" applyAlignment="1" applyProtection="1">
      <alignment vertical="center" textRotation="255" shrinkToFit="1"/>
      <protection hidden="1"/>
    </xf>
    <xf numFmtId="0" fontId="30" fillId="4" borderId="1" xfId="8" applyNumberFormat="1" applyFont="1" applyFill="1" applyBorder="1" applyAlignment="1" applyProtection="1">
      <alignment horizontal="left" vertical="top" wrapText="1" shrinkToFit="1"/>
      <protection hidden="1"/>
    </xf>
    <xf numFmtId="49" fontId="44" fillId="4" borderId="8" xfId="8" applyNumberFormat="1" applyFont="1" applyFill="1" applyBorder="1" applyAlignment="1" applyProtection="1">
      <alignment vertical="center"/>
      <protection hidden="1"/>
    </xf>
    <xf numFmtId="49" fontId="30" fillId="5" borderId="1" xfId="8" applyNumberFormat="1" applyFont="1" applyFill="1" applyBorder="1" applyAlignment="1" applyProtection="1">
      <alignment horizontal="left" vertical="top" wrapText="1"/>
      <protection locked="0"/>
    </xf>
    <xf numFmtId="49" fontId="30" fillId="5" borderId="2" xfId="8" applyNumberFormat="1" applyFont="1" applyFill="1" applyBorder="1" applyAlignment="1" applyProtection="1">
      <alignment horizontal="left" vertical="top" wrapText="1"/>
      <protection locked="0"/>
    </xf>
    <xf numFmtId="49" fontId="30" fillId="2" borderId="1" xfId="8" applyNumberFormat="1" applyFont="1" applyFill="1" applyBorder="1" applyAlignment="1" applyProtection="1">
      <alignment horizontal="left" vertical="top" wrapText="1"/>
      <protection locked="0"/>
    </xf>
    <xf numFmtId="49" fontId="63" fillId="4" borderId="0" xfId="9" applyNumberFormat="1" applyFont="1" applyFill="1" applyBorder="1" applyAlignment="1" applyProtection="1">
      <alignment horizontal="center" vertical="center" textRotation="255"/>
      <protection hidden="1"/>
    </xf>
    <xf numFmtId="179" fontId="63" fillId="4" borderId="0" xfId="9" applyNumberFormat="1" applyFont="1" applyFill="1" applyBorder="1" applyAlignment="1" applyProtection="1">
      <alignment vertical="center" textRotation="255"/>
      <protection hidden="1"/>
    </xf>
    <xf numFmtId="49" fontId="63" fillId="4" borderId="0" xfId="9" applyNumberFormat="1" applyFont="1" applyFill="1" applyBorder="1" applyAlignment="1" applyProtection="1">
      <alignment horizontal="center" vertical="top" textRotation="255"/>
      <protection hidden="1"/>
    </xf>
    <xf numFmtId="0" fontId="63" fillId="4" borderId="0" xfId="9" applyFont="1" applyFill="1" applyBorder="1" applyAlignment="1" applyProtection="1">
      <alignment vertical="top" textRotation="255"/>
      <protection hidden="1"/>
    </xf>
    <xf numFmtId="0" fontId="54" fillId="4" borderId="0" xfId="9" applyFont="1" applyFill="1" applyProtection="1">
      <alignment vertical="center"/>
      <protection hidden="1"/>
    </xf>
    <xf numFmtId="0" fontId="46" fillId="4" borderId="0" xfId="9" applyFont="1" applyFill="1" applyProtection="1">
      <alignment vertical="center"/>
      <protection hidden="1"/>
    </xf>
    <xf numFmtId="49" fontId="30" fillId="5" borderId="6" xfId="8" applyNumberFormat="1" applyFont="1" applyFill="1" applyBorder="1" applyAlignment="1" applyProtection="1">
      <alignment horizontal="left" vertical="center" wrapText="1"/>
      <protection locked="0"/>
    </xf>
    <xf numFmtId="0" fontId="43" fillId="0" borderId="22" xfId="0" applyFont="1" applyBorder="1" applyProtection="1">
      <alignment vertical="center"/>
      <protection hidden="1"/>
    </xf>
    <xf numFmtId="0" fontId="64" fillId="4" borderId="0" xfId="9" applyFont="1" applyFill="1" applyProtection="1">
      <alignment vertical="center"/>
      <protection hidden="1"/>
    </xf>
    <xf numFmtId="0" fontId="29" fillId="4" borderId="0" xfId="9" applyFont="1" applyFill="1" applyBorder="1" applyProtection="1">
      <alignment vertical="center"/>
      <protection hidden="1"/>
    </xf>
    <xf numFmtId="0" fontId="40" fillId="0" borderId="18" xfId="0" applyFont="1" applyBorder="1" applyProtection="1">
      <alignment vertical="center"/>
      <protection hidden="1"/>
    </xf>
    <xf numFmtId="0" fontId="40" fillId="0" borderId="9" xfId="0" applyFont="1" applyBorder="1" applyProtection="1">
      <alignment vertical="center"/>
      <protection hidden="1"/>
    </xf>
    <xf numFmtId="0" fontId="42" fillId="0" borderId="9" xfId="0" applyFont="1" applyBorder="1" applyProtection="1">
      <alignment vertical="center"/>
      <protection hidden="1"/>
    </xf>
    <xf numFmtId="0" fontId="40" fillId="0" borderId="19" xfId="0" applyFont="1" applyBorder="1" applyProtection="1">
      <alignment vertical="center"/>
      <protection hidden="1"/>
    </xf>
    <xf numFmtId="0" fontId="40" fillId="0" borderId="22" xfId="0" applyFont="1" applyBorder="1" applyProtection="1">
      <alignment vertical="center"/>
      <protection hidden="1"/>
    </xf>
    <xf numFmtId="49" fontId="65" fillId="4" borderId="23" xfId="0" applyNumberFormat="1" applyFont="1" applyFill="1" applyBorder="1" applyAlignment="1" applyProtection="1">
      <alignment vertical="center" shrinkToFit="1"/>
      <protection locked="0"/>
    </xf>
    <xf numFmtId="49" fontId="65" fillId="4" borderId="24" xfId="0" applyNumberFormat="1" applyFont="1" applyFill="1" applyBorder="1" applyAlignment="1" applyProtection="1">
      <alignment vertical="center" shrinkToFit="1"/>
      <protection locked="0"/>
    </xf>
    <xf numFmtId="0" fontId="66" fillId="0" borderId="24" xfId="0" applyFont="1" applyBorder="1" applyAlignment="1" applyProtection="1">
      <alignment horizontal="center" vertical="center"/>
      <protection hidden="1"/>
    </xf>
    <xf numFmtId="0" fontId="43" fillId="0" borderId="0" xfId="0" applyFont="1" applyBorder="1" applyAlignment="1" applyProtection="1">
      <alignment vertical="center" shrinkToFit="1"/>
      <protection hidden="1"/>
    </xf>
    <xf numFmtId="0" fontId="67" fillId="0" borderId="0" xfId="0" applyFont="1" applyBorder="1" applyAlignment="1" applyProtection="1">
      <alignment vertical="center" shrinkToFit="1"/>
      <protection hidden="1"/>
    </xf>
    <xf numFmtId="0" fontId="43" fillId="0" borderId="45" xfId="0" applyFont="1" applyBorder="1" applyAlignment="1" applyProtection="1">
      <alignment vertical="center" shrinkToFit="1"/>
      <protection hidden="1"/>
    </xf>
    <xf numFmtId="0" fontId="41" fillId="4" borderId="0" xfId="0" applyFont="1" applyFill="1" applyBorder="1" applyAlignment="1" applyProtection="1">
      <alignment horizontal="left" vertical="center" shrinkToFit="1"/>
      <protection hidden="1"/>
    </xf>
    <xf numFmtId="0" fontId="8" fillId="0" borderId="0" xfId="0" applyFont="1" applyFill="1" applyBorder="1" applyAlignment="1" applyProtection="1">
      <alignment vertical="top"/>
      <protection hidden="1"/>
    </xf>
    <xf numFmtId="3" fontId="65" fillId="0" borderId="33" xfId="0" applyNumberFormat="1" applyFont="1" applyBorder="1" applyAlignment="1" applyProtection="1">
      <alignment vertical="center" wrapText="1"/>
      <protection hidden="1"/>
    </xf>
    <xf numFmtId="3" fontId="65" fillId="0" borderId="33" xfId="0" applyNumberFormat="1" applyFont="1" applyBorder="1" applyAlignment="1" applyProtection="1">
      <alignment vertical="center"/>
      <protection hidden="1"/>
    </xf>
    <xf numFmtId="3" fontId="65" fillId="0" borderId="46" xfId="0" applyNumberFormat="1" applyFont="1" applyBorder="1" applyAlignment="1" applyProtection="1">
      <alignment vertical="center"/>
      <protection hidden="1"/>
    </xf>
    <xf numFmtId="3" fontId="65" fillId="0" borderId="38" xfId="0" applyNumberFormat="1" applyFont="1" applyBorder="1" applyAlignment="1" applyProtection="1">
      <alignment vertical="center"/>
      <protection hidden="1"/>
    </xf>
    <xf numFmtId="3" fontId="65" fillId="0" borderId="47" xfId="0" applyNumberFormat="1" applyFont="1" applyBorder="1" applyAlignment="1" applyProtection="1">
      <alignment vertical="center"/>
      <protection hidden="1"/>
    </xf>
    <xf numFmtId="49" fontId="30" fillId="3" borderId="10" xfId="8" applyNumberFormat="1" applyFont="1" applyFill="1" applyBorder="1" applyAlignment="1" applyProtection="1">
      <alignment horizontal="center" vertical="center" wrapText="1"/>
      <protection hidden="1"/>
    </xf>
    <xf numFmtId="0" fontId="68" fillId="5" borderId="35" xfId="8" applyNumberFormat="1" applyFont="1" applyFill="1" applyBorder="1" applyAlignment="1" applyProtection="1">
      <alignment horizontal="left" vertical="center" wrapText="1"/>
      <protection hidden="1"/>
    </xf>
    <xf numFmtId="0" fontId="28" fillId="4" borderId="0" xfId="10" applyFont="1" applyFill="1" applyProtection="1">
      <alignment vertical="center"/>
      <protection hidden="1"/>
    </xf>
    <xf numFmtId="0" fontId="0" fillId="0" borderId="0" xfId="0" applyProtection="1">
      <alignment vertical="center"/>
      <protection hidden="1"/>
    </xf>
    <xf numFmtId="0" fontId="0" fillId="0" borderId="0" xfId="0" applyAlignment="1" applyProtection="1">
      <alignment vertical="center"/>
      <protection hidden="1"/>
    </xf>
    <xf numFmtId="176" fontId="0" fillId="0" borderId="0" xfId="0" applyNumberFormat="1" applyProtection="1">
      <alignment vertical="center"/>
      <protection hidden="1"/>
    </xf>
    <xf numFmtId="14" fontId="69" fillId="0" borderId="0" xfId="6" applyNumberFormat="1" applyFont="1">
      <alignment vertical="center"/>
    </xf>
    <xf numFmtId="0" fontId="70" fillId="0" borderId="0" xfId="6" applyFont="1">
      <alignment vertical="center"/>
    </xf>
    <xf numFmtId="38" fontId="69" fillId="0" borderId="0" xfId="6" applyNumberFormat="1" applyFont="1" applyAlignment="1">
      <alignment vertical="center"/>
    </xf>
    <xf numFmtId="38" fontId="70" fillId="0" borderId="0" xfId="6" applyNumberFormat="1" applyFont="1">
      <alignment vertical="center"/>
    </xf>
    <xf numFmtId="38" fontId="69" fillId="0" borderId="0" xfId="6" applyNumberFormat="1" applyFont="1" applyAlignment="1">
      <alignment horizontal="right" vertical="center"/>
    </xf>
    <xf numFmtId="49" fontId="0" fillId="0" borderId="0" xfId="0" applyNumberFormat="1">
      <alignment vertical="center"/>
    </xf>
    <xf numFmtId="0" fontId="71" fillId="0" borderId="0" xfId="6" applyFont="1" applyBorder="1">
      <alignment vertical="center"/>
    </xf>
    <xf numFmtId="49" fontId="70" fillId="0" borderId="0" xfId="6" applyNumberFormat="1" applyFont="1">
      <alignment vertical="center"/>
    </xf>
    <xf numFmtId="0" fontId="70" fillId="0" borderId="0" xfId="6" applyFont="1" applyBorder="1">
      <alignment vertical="center"/>
    </xf>
    <xf numFmtId="0" fontId="72" fillId="0" borderId="0" xfId="6" applyFont="1">
      <alignment vertical="center"/>
    </xf>
    <xf numFmtId="0" fontId="20" fillId="0" borderId="48" xfId="5" applyFont="1" applyFill="1" applyBorder="1" applyAlignment="1">
      <alignment wrapText="1" shrinkToFit="1"/>
    </xf>
    <xf numFmtId="0" fontId="20" fillId="0" borderId="48" xfId="5" applyFont="1" applyFill="1" applyBorder="1" applyAlignment="1">
      <alignment shrinkToFit="1"/>
    </xf>
    <xf numFmtId="38" fontId="20" fillId="0" borderId="48" xfId="5" applyNumberFormat="1" applyFont="1" applyFill="1" applyBorder="1" applyAlignment="1">
      <alignment shrinkToFit="1"/>
    </xf>
    <xf numFmtId="49" fontId="20" fillId="0" borderId="49" xfId="5" applyNumberFormat="1" applyFont="1" applyFill="1" applyBorder="1" applyAlignment="1">
      <alignment shrinkToFit="1"/>
    </xf>
    <xf numFmtId="49" fontId="20" fillId="0" borderId="1" xfId="0" applyNumberFormat="1" applyFont="1" applyBorder="1" applyAlignment="1">
      <alignment vertical="center" shrinkToFit="1"/>
    </xf>
    <xf numFmtId="49" fontId="20" fillId="0" borderId="32" xfId="0" applyNumberFormat="1" applyFont="1" applyBorder="1" applyAlignment="1">
      <alignment vertical="center" wrapText="1" shrinkToFit="1"/>
    </xf>
    <xf numFmtId="49" fontId="20" fillId="0" borderId="50" xfId="0" applyNumberFormat="1" applyFont="1" applyBorder="1" applyAlignment="1">
      <alignment vertical="center" shrinkToFit="1"/>
    </xf>
    <xf numFmtId="0" fontId="25" fillId="0" borderId="33" xfId="0" applyFont="1" applyBorder="1">
      <alignment vertical="center"/>
    </xf>
    <xf numFmtId="49" fontId="73" fillId="11" borderId="42" xfId="0" applyNumberFormat="1" applyFont="1" applyFill="1" applyBorder="1" applyAlignment="1">
      <alignment horizontal="center" vertical="center"/>
    </xf>
    <xf numFmtId="0" fontId="73" fillId="11" borderId="51" xfId="0" applyNumberFormat="1" applyFont="1" applyFill="1" applyBorder="1" applyAlignment="1">
      <alignment horizontal="center" vertical="center"/>
    </xf>
    <xf numFmtId="176" fontId="73" fillId="11" borderId="1" xfId="0" applyNumberFormat="1" applyFont="1" applyFill="1" applyBorder="1" applyAlignment="1">
      <alignment horizontal="center" vertical="center"/>
    </xf>
    <xf numFmtId="9" fontId="73" fillId="11" borderId="1" xfId="0" applyNumberFormat="1" applyFont="1" applyFill="1" applyBorder="1" applyAlignment="1">
      <alignment horizontal="center" vertical="center"/>
    </xf>
    <xf numFmtId="9" fontId="73" fillId="11" borderId="51" xfId="0" applyNumberFormat="1" applyFont="1" applyFill="1" applyBorder="1" applyAlignment="1">
      <alignment horizontal="center" vertical="center" wrapText="1"/>
    </xf>
    <xf numFmtId="0" fontId="28" fillId="14" borderId="42" xfId="9" applyFill="1" applyBorder="1" applyAlignment="1" applyProtection="1">
      <alignment horizontal="center" vertical="center" shrinkToFit="1"/>
      <protection hidden="1"/>
    </xf>
    <xf numFmtId="0" fontId="28" fillId="14" borderId="1" xfId="9" applyFill="1" applyBorder="1" applyAlignment="1" applyProtection="1">
      <alignment horizontal="center" vertical="center" shrinkToFit="1"/>
      <protection hidden="1"/>
    </xf>
    <xf numFmtId="49" fontId="63" fillId="4" borderId="0" xfId="9" applyNumberFormat="1" applyFont="1" applyFill="1" applyBorder="1" applyAlignment="1" applyProtection="1">
      <alignment vertical="center" textRotation="255" shrinkToFit="1"/>
    </xf>
    <xf numFmtId="0" fontId="62" fillId="0" borderId="0" xfId="0" applyFont="1" applyBorder="1" applyAlignment="1" applyProtection="1">
      <alignment horizontal="left" vertical="center"/>
      <protection hidden="1"/>
    </xf>
    <xf numFmtId="0" fontId="43" fillId="0" borderId="0" xfId="0" applyFont="1" applyFill="1" applyBorder="1" applyProtection="1">
      <alignment vertical="center"/>
      <protection hidden="1"/>
    </xf>
    <xf numFmtId="0" fontId="42" fillId="0" borderId="0" xfId="0" applyFont="1" applyFill="1" applyBorder="1" applyAlignment="1" applyProtection="1">
      <alignment horizontal="center" vertical="center"/>
      <protection hidden="1"/>
    </xf>
    <xf numFmtId="0" fontId="43" fillId="0" borderId="0" xfId="0" applyFont="1" applyFill="1" applyBorder="1" applyAlignment="1" applyProtection="1">
      <alignment horizontal="center" vertical="center" wrapText="1"/>
      <protection hidden="1"/>
    </xf>
    <xf numFmtId="0" fontId="42" fillId="0" borderId="0" xfId="0" applyFont="1" applyFill="1" applyBorder="1" applyAlignment="1" applyProtection="1">
      <alignment horizontal="center" vertical="center" wrapText="1"/>
      <protection hidden="1"/>
    </xf>
    <xf numFmtId="0" fontId="42" fillId="0" borderId="0" xfId="0" applyFont="1" applyFill="1" applyBorder="1" applyProtection="1">
      <alignment vertical="center"/>
      <protection hidden="1"/>
    </xf>
    <xf numFmtId="0" fontId="28" fillId="14" borderId="18" xfId="9" applyFill="1" applyBorder="1" applyAlignment="1" applyProtection="1">
      <alignment horizontal="center" vertical="center" shrinkToFit="1"/>
      <protection hidden="1"/>
    </xf>
    <xf numFmtId="0" fontId="28" fillId="14" borderId="19" xfId="9" applyFill="1" applyBorder="1" applyAlignment="1" applyProtection="1">
      <alignment horizontal="center" vertical="center" shrinkToFit="1"/>
      <protection hidden="1"/>
    </xf>
    <xf numFmtId="0" fontId="42" fillId="4" borderId="0" xfId="9" applyFont="1" applyFill="1" applyBorder="1" applyAlignment="1" applyProtection="1">
      <alignment vertical="center"/>
      <protection locked="0"/>
    </xf>
    <xf numFmtId="49" fontId="42" fillId="0" borderId="0" xfId="0" applyNumberFormat="1" applyFont="1" applyFill="1" applyBorder="1" applyAlignment="1" applyProtection="1">
      <alignment horizontal="center" vertical="center"/>
      <protection locked="0"/>
    </xf>
    <xf numFmtId="0" fontId="0" fillId="0" borderId="0" xfId="0" applyAlignment="1">
      <alignment vertical="center"/>
    </xf>
    <xf numFmtId="176" fontId="0" fillId="0" borderId="0" xfId="0" applyNumberFormat="1">
      <alignment vertical="center"/>
    </xf>
    <xf numFmtId="49" fontId="42" fillId="0" borderId="0" xfId="0" applyNumberFormat="1" applyFont="1" applyFill="1" applyBorder="1" applyAlignment="1" applyProtection="1">
      <alignment vertical="center" textRotation="255" shrinkToFit="1"/>
      <protection locked="0"/>
    </xf>
    <xf numFmtId="0" fontId="44" fillId="0" borderId="0" xfId="0" applyFont="1" applyBorder="1" applyAlignment="1" applyProtection="1">
      <alignment vertical="center" textRotation="255" shrinkToFit="1"/>
      <protection hidden="1"/>
    </xf>
    <xf numFmtId="0" fontId="43" fillId="0" borderId="0" xfId="0" applyFont="1" applyBorder="1" applyAlignment="1" applyProtection="1">
      <alignment horizontal="right" vertical="center" textRotation="255" shrinkToFit="1"/>
      <protection hidden="1"/>
    </xf>
    <xf numFmtId="49" fontId="8" fillId="0" borderId="22" xfId="0" applyNumberFormat="1" applyFont="1" applyFill="1" applyBorder="1" applyAlignment="1" applyProtection="1">
      <alignment vertical="center" shrinkToFit="1"/>
      <protection locked="0"/>
    </xf>
    <xf numFmtId="49" fontId="8" fillId="0" borderId="0" xfId="0" applyNumberFormat="1" applyFont="1" applyFill="1" applyBorder="1" applyAlignment="1" applyProtection="1">
      <alignment vertical="center" shrinkToFit="1"/>
      <protection locked="0"/>
    </xf>
    <xf numFmtId="0" fontId="3" fillId="4" borderId="0" xfId="0" applyFont="1" applyFill="1" applyBorder="1" applyAlignment="1" applyProtection="1">
      <alignment vertical="center" shrinkToFit="1"/>
      <protection hidden="1"/>
    </xf>
    <xf numFmtId="0" fontId="59" fillId="16" borderId="0" xfId="0" applyFont="1" applyFill="1" applyBorder="1" applyAlignment="1" applyProtection="1">
      <alignment horizontal="center" vertical="center"/>
      <protection hidden="1"/>
    </xf>
    <xf numFmtId="0" fontId="59" fillId="0" borderId="0" xfId="0" applyFont="1" applyFill="1" applyBorder="1" applyAlignment="1" applyProtection="1">
      <alignment horizontal="center" vertical="center"/>
      <protection hidden="1"/>
    </xf>
    <xf numFmtId="0" fontId="40" fillId="0" borderId="0" xfId="0" applyFont="1" applyBorder="1" applyAlignment="1" applyProtection="1">
      <alignment vertical="center"/>
      <protection hidden="1"/>
    </xf>
    <xf numFmtId="0" fontId="40" fillId="0" borderId="52" xfId="0" applyFont="1" applyBorder="1" applyProtection="1">
      <alignment vertical="center"/>
      <protection hidden="1"/>
    </xf>
    <xf numFmtId="0" fontId="40" fillId="0" borderId="53" xfId="0" applyFont="1" applyBorder="1" applyProtection="1">
      <alignment vertical="center"/>
      <protection hidden="1"/>
    </xf>
    <xf numFmtId="0" fontId="40" fillId="0" borderId="54" xfId="0" applyFont="1" applyBorder="1" applyProtection="1">
      <alignment vertical="center"/>
      <protection hidden="1"/>
    </xf>
    <xf numFmtId="0" fontId="40" fillId="0" borderId="45" xfId="0" applyFont="1" applyBorder="1" applyProtection="1">
      <alignment vertical="center"/>
      <protection hidden="1"/>
    </xf>
    <xf numFmtId="0" fontId="40" fillId="0" borderId="55" xfId="0" applyFont="1" applyBorder="1" applyProtection="1">
      <alignment vertical="center"/>
      <protection hidden="1"/>
    </xf>
    <xf numFmtId="49" fontId="0" fillId="0" borderId="0" xfId="0" applyNumberFormat="1" applyAlignment="1">
      <alignment vertical="center"/>
    </xf>
    <xf numFmtId="0" fontId="43" fillId="5" borderId="0" xfId="0" applyFont="1" applyFill="1" applyBorder="1" applyAlignment="1" applyProtection="1">
      <alignment horizontal="center" vertical="center"/>
      <protection hidden="1"/>
    </xf>
    <xf numFmtId="0" fontId="42" fillId="0" borderId="0" xfId="0" applyFont="1" applyBorder="1" applyAlignment="1" applyProtection="1">
      <protection hidden="1"/>
    </xf>
    <xf numFmtId="0" fontId="76" fillId="0" borderId="56" xfId="6" applyFont="1" applyBorder="1" applyAlignment="1">
      <alignment vertical="center"/>
    </xf>
    <xf numFmtId="0" fontId="77" fillId="0" borderId="32" xfId="6" applyFont="1" applyBorder="1" applyAlignment="1">
      <alignment horizontal="center" vertical="center"/>
    </xf>
    <xf numFmtId="0" fontId="53" fillId="0" borderId="0" xfId="6" applyFont="1" applyBorder="1" applyAlignment="1">
      <alignment horizontal="center" vertical="center"/>
    </xf>
    <xf numFmtId="0" fontId="28" fillId="0" borderId="0" xfId="6">
      <alignment vertical="center"/>
    </xf>
    <xf numFmtId="0" fontId="76" fillId="0" borderId="57" xfId="6" applyFont="1" applyBorder="1" applyAlignment="1">
      <alignment horizontal="left" vertical="center"/>
    </xf>
    <xf numFmtId="0" fontId="53" fillId="0" borderId="9" xfId="6" applyFont="1" applyFill="1" applyBorder="1" applyAlignment="1">
      <alignment horizontal="left"/>
    </xf>
    <xf numFmtId="0" fontId="78" fillId="0" borderId="9" xfId="6" applyFont="1" applyFill="1" applyBorder="1" applyAlignment="1">
      <alignment horizontal="center" vertical="center" wrapText="1"/>
    </xf>
    <xf numFmtId="0" fontId="78" fillId="0" borderId="0" xfId="6" applyFont="1" applyFill="1" applyBorder="1" applyAlignment="1">
      <alignment horizontal="center" vertical="center" wrapText="1"/>
    </xf>
    <xf numFmtId="0" fontId="76" fillId="0" borderId="0" xfId="6" applyFont="1" applyBorder="1" applyAlignment="1">
      <alignment horizontal="center" vertical="center" shrinkToFit="1"/>
    </xf>
    <xf numFmtId="0" fontId="29" fillId="0" borderId="0" xfId="6" applyFont="1" applyBorder="1" applyAlignment="1">
      <alignment vertical="center"/>
    </xf>
    <xf numFmtId="0" fontId="76" fillId="0" borderId="0" xfId="6" applyFont="1" applyBorder="1">
      <alignment vertical="center"/>
    </xf>
    <xf numFmtId="0" fontId="78" fillId="10" borderId="1" xfId="6" applyFont="1" applyFill="1" applyBorder="1" applyAlignment="1">
      <alignment horizontal="center" vertical="center" wrapText="1"/>
    </xf>
    <xf numFmtId="49" fontId="46" fillId="0" borderId="58" xfId="6" applyNumberFormat="1" applyFont="1" applyBorder="1" applyAlignment="1">
      <alignment vertical="center"/>
    </xf>
    <xf numFmtId="49" fontId="46" fillId="0" borderId="59" xfId="6" applyNumberFormat="1" applyFont="1" applyBorder="1" applyAlignment="1">
      <alignment vertical="center"/>
    </xf>
    <xf numFmtId="49" fontId="79" fillId="0" borderId="0" xfId="6" applyNumberFormat="1" applyFont="1" applyBorder="1">
      <alignment vertical="center"/>
    </xf>
    <xf numFmtId="0" fontId="79" fillId="0" borderId="0" xfId="6" applyFont="1" applyBorder="1">
      <alignment vertical="center"/>
    </xf>
    <xf numFmtId="0" fontId="79" fillId="0" borderId="0" xfId="6" applyFont="1" applyBorder="1" applyAlignment="1">
      <alignment vertical="center" wrapText="1"/>
    </xf>
    <xf numFmtId="49" fontId="80" fillId="0" borderId="0" xfId="6" applyNumberFormat="1" applyFont="1" applyBorder="1" applyAlignment="1">
      <alignment vertical="center"/>
    </xf>
    <xf numFmtId="0" fontId="29" fillId="0" borderId="0" xfId="6" applyFont="1" applyAlignment="1">
      <alignment horizontal="center" vertical="center"/>
    </xf>
    <xf numFmtId="0" fontId="78" fillId="10" borderId="60" xfId="6" applyFont="1" applyFill="1" applyBorder="1" applyAlignment="1">
      <alignment horizontal="center" vertical="center" wrapText="1"/>
    </xf>
    <xf numFmtId="0" fontId="78" fillId="10" borderId="61" xfId="6" applyFont="1" applyFill="1" applyBorder="1" applyAlignment="1">
      <alignment horizontal="center" vertical="center" wrapText="1"/>
    </xf>
    <xf numFmtId="0" fontId="28" fillId="0" borderId="1" xfId="6" applyBorder="1">
      <alignment vertical="center"/>
    </xf>
    <xf numFmtId="49" fontId="28" fillId="0" borderId="1" xfId="6" applyNumberFormat="1" applyBorder="1">
      <alignment vertical="center"/>
    </xf>
    <xf numFmtId="49" fontId="28" fillId="0" borderId="60" xfId="6" applyNumberFormat="1" applyBorder="1" applyAlignment="1">
      <alignment horizontal="left" vertical="center"/>
    </xf>
    <xf numFmtId="49" fontId="28" fillId="0" borderId="61" xfId="6" applyNumberFormat="1" applyBorder="1" applyAlignment="1">
      <alignment horizontal="left" vertical="center"/>
    </xf>
    <xf numFmtId="49" fontId="28" fillId="0" borderId="1" xfId="6" applyNumberFormat="1" applyBorder="1" applyAlignment="1">
      <alignment horizontal="center" vertical="center" wrapText="1"/>
    </xf>
    <xf numFmtId="49" fontId="28" fillId="0" borderId="1" xfId="6" applyNumberFormat="1" applyBorder="1" applyAlignment="1">
      <alignment horizontal="center" vertical="center"/>
    </xf>
    <xf numFmtId="49" fontId="28" fillId="0" borderId="1" xfId="6" applyNumberFormat="1" applyBorder="1" applyAlignment="1">
      <alignment horizontal="left" vertical="center"/>
    </xf>
    <xf numFmtId="180" fontId="28" fillId="0" borderId="1" xfId="6" applyNumberFormat="1" applyBorder="1" applyAlignment="1">
      <alignment horizontal="right" vertical="center"/>
    </xf>
    <xf numFmtId="0" fontId="78" fillId="4" borderId="1" xfId="6" applyFont="1" applyFill="1" applyBorder="1" applyAlignment="1">
      <alignment horizontal="center" vertical="center"/>
    </xf>
    <xf numFmtId="49" fontId="28" fillId="0" borderId="1" xfId="6" applyNumberFormat="1" applyBorder="1" applyAlignment="1">
      <alignment horizontal="left" vertical="center" wrapText="1"/>
    </xf>
    <xf numFmtId="0" fontId="78" fillId="4" borderId="51" xfId="6" applyFont="1" applyFill="1" applyBorder="1" applyAlignment="1">
      <alignment horizontal="center" vertical="center"/>
    </xf>
    <xf numFmtId="49" fontId="28" fillId="0" borderId="0" xfId="6" applyNumberFormat="1">
      <alignment vertical="center"/>
    </xf>
    <xf numFmtId="0" fontId="28" fillId="0" borderId="0" xfId="6" applyAlignment="1">
      <alignment vertical="center" wrapText="1"/>
    </xf>
    <xf numFmtId="49" fontId="46" fillId="0" borderId="58" xfId="6" applyNumberFormat="1" applyFont="1" applyBorder="1" applyAlignment="1">
      <alignment horizontal="center" vertical="center"/>
    </xf>
    <xf numFmtId="49" fontId="46" fillId="0" borderId="59" xfId="6" applyNumberFormat="1" applyFont="1" applyBorder="1" applyAlignment="1">
      <alignment horizontal="center" vertical="center"/>
    </xf>
    <xf numFmtId="49" fontId="0" fillId="0" borderId="1" xfId="0" applyNumberFormat="1" applyBorder="1" applyAlignment="1">
      <alignment horizontal="center" vertical="center" wrapText="1"/>
    </xf>
    <xf numFmtId="49" fontId="0" fillId="0" borderId="1" xfId="0" applyNumberFormat="1" applyBorder="1" applyAlignment="1">
      <alignment horizontal="center" vertical="center"/>
    </xf>
    <xf numFmtId="49" fontId="0" fillId="0" borderId="1" xfId="0" applyNumberFormat="1" applyBorder="1" applyAlignment="1">
      <alignment horizontal="left" vertical="center"/>
    </xf>
    <xf numFmtId="180" fontId="0" fillId="0" borderId="1" xfId="0" applyNumberFormat="1" applyBorder="1" applyAlignment="1">
      <alignment horizontal="right" vertical="center"/>
    </xf>
    <xf numFmtId="0" fontId="81" fillId="4" borderId="1" xfId="0" applyFont="1" applyFill="1" applyBorder="1" applyAlignment="1">
      <alignment horizontal="center" vertical="center"/>
    </xf>
    <xf numFmtId="0" fontId="81" fillId="4" borderId="51" xfId="0" applyFont="1" applyFill="1" applyBorder="1" applyAlignment="1">
      <alignment horizontal="center" vertical="center"/>
    </xf>
    <xf numFmtId="0" fontId="86" fillId="0" borderId="0" xfId="0" applyFont="1" applyBorder="1" applyProtection="1">
      <alignment vertical="center"/>
      <protection hidden="1"/>
    </xf>
    <xf numFmtId="0" fontId="0" fillId="0" borderId="0" xfId="0" applyAlignment="1">
      <alignment horizontal="right"/>
    </xf>
    <xf numFmtId="0" fontId="44" fillId="0" borderId="0" xfId="0" applyFont="1" applyBorder="1" applyProtection="1">
      <alignment vertical="center"/>
      <protection hidden="1"/>
    </xf>
    <xf numFmtId="3" fontId="65" fillId="0" borderId="120" xfId="0" applyNumberFormat="1" applyFont="1" applyBorder="1" applyAlignment="1" applyProtection="1">
      <alignment vertical="center"/>
      <protection hidden="1"/>
    </xf>
    <xf numFmtId="3" fontId="65" fillId="0" borderId="123" xfId="0" applyNumberFormat="1" applyFont="1" applyBorder="1" applyAlignment="1" applyProtection="1">
      <alignment vertical="center"/>
      <protection hidden="1"/>
    </xf>
    <xf numFmtId="3" fontId="65" fillId="0" borderId="128" xfId="0" applyNumberFormat="1" applyFont="1" applyBorder="1" applyAlignment="1" applyProtection="1">
      <alignment vertical="center"/>
      <protection hidden="1"/>
    </xf>
    <xf numFmtId="3" fontId="40" fillId="4" borderId="0" xfId="0" applyNumberFormat="1" applyFont="1" applyFill="1" applyBorder="1" applyAlignment="1" applyProtection="1">
      <alignment horizontal="left" vertical="top" wrapText="1" shrinkToFit="1"/>
      <protection hidden="1"/>
    </xf>
    <xf numFmtId="3" fontId="65" fillId="4" borderId="0" xfId="0" applyNumberFormat="1" applyFont="1" applyFill="1" applyBorder="1" applyAlignment="1" applyProtection="1">
      <alignment horizontal="center" vertical="center"/>
      <protection hidden="1"/>
    </xf>
    <xf numFmtId="3" fontId="65" fillId="4" borderId="0" xfId="0" applyNumberFormat="1" applyFont="1" applyFill="1" applyBorder="1" applyAlignment="1" applyProtection="1">
      <alignment vertical="center"/>
      <protection locked="0"/>
    </xf>
    <xf numFmtId="3" fontId="65" fillId="0" borderId="0" xfId="0" applyNumberFormat="1" applyFont="1" applyBorder="1" applyAlignment="1" applyProtection="1">
      <alignment vertical="center"/>
      <protection hidden="1"/>
    </xf>
    <xf numFmtId="3" fontId="65" fillId="4" borderId="0" xfId="1" applyNumberFormat="1" applyFont="1" applyFill="1" applyBorder="1" applyAlignment="1" applyProtection="1">
      <alignment vertical="center" shrinkToFit="1"/>
      <protection hidden="1"/>
    </xf>
    <xf numFmtId="49" fontId="0" fillId="0" borderId="0" xfId="0" applyNumberFormat="1" applyFont="1" applyAlignment="1">
      <alignment vertical="center"/>
    </xf>
    <xf numFmtId="180" fontId="28" fillId="0" borderId="51" xfId="6" applyNumberFormat="1" applyBorder="1" applyAlignment="1">
      <alignment horizontal="right" vertical="center"/>
    </xf>
    <xf numFmtId="49" fontId="28" fillId="0" borderId="60" xfId="6" applyNumberFormat="1" applyBorder="1" applyAlignment="1">
      <alignment horizontal="center" vertical="center"/>
    </xf>
    <xf numFmtId="49" fontId="28" fillId="0" borderId="61" xfId="6" applyNumberFormat="1" applyBorder="1" applyAlignment="1">
      <alignment horizontal="center" vertical="center"/>
    </xf>
    <xf numFmtId="0" fontId="81" fillId="4" borderId="1" xfId="6" applyFont="1" applyFill="1" applyBorder="1" applyAlignment="1">
      <alignment horizontal="center" vertical="center"/>
    </xf>
    <xf numFmtId="0" fontId="81" fillId="4" borderId="51" xfId="6" applyFont="1" applyFill="1" applyBorder="1" applyAlignment="1">
      <alignment horizontal="center" vertical="center"/>
    </xf>
    <xf numFmtId="0" fontId="93" fillId="0" borderId="1" xfId="9" applyFont="1" applyBorder="1">
      <alignment vertical="center"/>
    </xf>
    <xf numFmtId="0" fontId="94" fillId="0" borderId="1" xfId="9" applyFont="1" applyBorder="1">
      <alignment vertical="center"/>
    </xf>
    <xf numFmtId="49" fontId="93" fillId="0" borderId="1" xfId="9" applyNumberFormat="1" applyFont="1" applyBorder="1">
      <alignment vertical="center"/>
    </xf>
    <xf numFmtId="49" fontId="94" fillId="0" borderId="1" xfId="9" applyNumberFormat="1" applyFont="1" applyBorder="1">
      <alignment vertical="center"/>
    </xf>
    <xf numFmtId="0" fontId="8" fillId="0" borderId="0" xfId="0" applyFont="1" applyBorder="1" applyAlignment="1" applyProtection="1">
      <alignment horizontal="left" vertical="center" wrapText="1"/>
      <protection hidden="1"/>
    </xf>
    <xf numFmtId="0" fontId="74" fillId="0" borderId="0" xfId="0" applyFont="1" applyBorder="1" applyAlignment="1" applyProtection="1">
      <alignment horizontal="center" vertical="center"/>
      <protection hidden="1"/>
    </xf>
    <xf numFmtId="0" fontId="65" fillId="0" borderId="0" xfId="0" applyFont="1" applyBorder="1" applyAlignment="1" applyProtection="1">
      <alignment horizontal="left" vertical="center"/>
      <protection hidden="1"/>
    </xf>
    <xf numFmtId="49" fontId="42" fillId="0" borderId="0" xfId="0" applyNumberFormat="1" applyFont="1" applyFill="1" applyBorder="1" applyAlignment="1" applyProtection="1">
      <alignment vertical="center" shrinkToFit="1"/>
      <protection locked="0"/>
    </xf>
    <xf numFmtId="0" fontId="43" fillId="4" borderId="0" xfId="0" applyFont="1" applyFill="1" applyBorder="1" applyAlignment="1" applyProtection="1">
      <alignment horizontal="right"/>
      <protection hidden="1"/>
    </xf>
    <xf numFmtId="0" fontId="75" fillId="4" borderId="0" xfId="0" applyFont="1" applyFill="1" applyBorder="1" applyAlignment="1" applyProtection="1">
      <alignment horizontal="center" vertical="top" textRotation="255"/>
      <protection hidden="1"/>
    </xf>
    <xf numFmtId="0" fontId="77" fillId="0" borderId="32" xfId="6" applyFont="1" applyBorder="1" applyAlignment="1">
      <alignment horizontal="center" vertical="center"/>
    </xf>
    <xf numFmtId="0" fontId="78" fillId="10" borderId="1" xfId="6" applyFont="1" applyFill="1" applyBorder="1" applyAlignment="1">
      <alignment horizontal="center" vertical="center" wrapText="1"/>
    </xf>
    <xf numFmtId="49" fontId="28" fillId="0" borderId="60" xfId="6" applyNumberFormat="1" applyBorder="1" applyAlignment="1">
      <alignment horizontal="left" vertical="center"/>
    </xf>
    <xf numFmtId="49" fontId="28" fillId="0" borderId="61" xfId="6" applyNumberFormat="1" applyBorder="1" applyAlignment="1">
      <alignment horizontal="left" vertical="center"/>
    </xf>
    <xf numFmtId="49" fontId="42" fillId="5" borderId="29" xfId="0" applyNumberFormat="1" applyFont="1" applyFill="1" applyBorder="1" applyAlignment="1" applyProtection="1">
      <alignment horizontal="center" vertical="center" shrinkToFit="1"/>
      <protection locked="0"/>
    </xf>
    <xf numFmtId="49" fontId="42" fillId="5" borderId="134" xfId="0" applyNumberFormat="1" applyFont="1" applyFill="1" applyBorder="1" applyAlignment="1" applyProtection="1">
      <alignment horizontal="center" vertical="center" shrinkToFit="1"/>
      <protection locked="0"/>
    </xf>
    <xf numFmtId="49" fontId="46" fillId="0" borderId="58" xfId="6" applyNumberFormat="1" applyFont="1" applyBorder="1" applyAlignment="1" applyProtection="1">
      <alignment vertical="center"/>
      <protection locked="0"/>
    </xf>
    <xf numFmtId="49" fontId="46" fillId="0" borderId="59" xfId="6" applyNumberFormat="1" applyFont="1" applyBorder="1" applyAlignment="1" applyProtection="1">
      <alignment horizontal="center" vertical="center"/>
      <protection locked="0"/>
    </xf>
    <xf numFmtId="49" fontId="28" fillId="0" borderId="1" xfId="6" applyNumberFormat="1" applyBorder="1" applyProtection="1">
      <alignment vertical="center"/>
      <protection locked="0"/>
    </xf>
    <xf numFmtId="49" fontId="28" fillId="0" borderId="60" xfId="6" applyNumberFormat="1" applyBorder="1" applyAlignment="1" applyProtection="1">
      <alignment horizontal="left" vertical="center"/>
      <protection locked="0"/>
    </xf>
    <xf numFmtId="49" fontId="28" fillId="0" borderId="61" xfId="6" applyNumberFormat="1" applyBorder="1" applyAlignment="1" applyProtection="1">
      <alignment horizontal="left" vertical="center"/>
      <protection locked="0"/>
    </xf>
    <xf numFmtId="49" fontId="28" fillId="0" borderId="1" xfId="6" applyNumberFormat="1" applyBorder="1" applyAlignment="1" applyProtection="1">
      <alignment horizontal="center" vertical="center" wrapText="1"/>
      <protection locked="0"/>
    </xf>
    <xf numFmtId="49" fontId="28" fillId="0" borderId="1" xfId="6" applyNumberFormat="1" applyBorder="1" applyAlignment="1" applyProtection="1">
      <alignment horizontal="center" vertical="center"/>
      <protection locked="0"/>
    </xf>
    <xf numFmtId="49" fontId="28" fillId="0" borderId="1" xfId="6" applyNumberFormat="1" applyBorder="1" applyAlignment="1" applyProtection="1">
      <alignment horizontal="left" vertical="center"/>
      <protection locked="0"/>
    </xf>
    <xf numFmtId="180" fontId="28" fillId="0" borderId="1" xfId="6" applyNumberFormat="1" applyBorder="1" applyAlignment="1" applyProtection="1">
      <alignment horizontal="right" vertical="center"/>
      <protection locked="0"/>
    </xf>
    <xf numFmtId="0" fontId="78" fillId="4" borderId="1" xfId="6" applyFont="1" applyFill="1" applyBorder="1" applyAlignment="1" applyProtection="1">
      <alignment horizontal="center" vertical="center"/>
      <protection locked="0"/>
    </xf>
    <xf numFmtId="49" fontId="28" fillId="0" borderId="1" xfId="6" applyNumberFormat="1" applyBorder="1" applyAlignment="1" applyProtection="1">
      <alignment horizontal="left" vertical="center" wrapText="1"/>
      <protection locked="0"/>
    </xf>
    <xf numFmtId="180" fontId="28" fillId="0" borderId="51" xfId="6" applyNumberFormat="1" applyBorder="1" applyAlignment="1" applyProtection="1">
      <alignment horizontal="right" vertical="center"/>
      <protection locked="0"/>
    </xf>
    <xf numFmtId="0" fontId="78" fillId="4" borderId="51" xfId="6" applyFont="1" applyFill="1" applyBorder="1" applyAlignment="1" applyProtection="1">
      <alignment horizontal="center" vertical="center"/>
      <protection locked="0"/>
    </xf>
    <xf numFmtId="0" fontId="0" fillId="0" borderId="0" xfId="0" applyNumberFormat="1">
      <alignment vertical="center"/>
    </xf>
    <xf numFmtId="0" fontId="74" fillId="0" borderId="0" xfId="0" applyFont="1" applyBorder="1" applyAlignment="1" applyProtection="1">
      <alignment horizontal="center" vertical="center"/>
      <protection hidden="1"/>
    </xf>
    <xf numFmtId="49" fontId="62" fillId="4" borderId="0" xfId="0" applyNumberFormat="1" applyFont="1" applyFill="1" applyBorder="1" applyAlignment="1" applyProtection="1">
      <alignment horizontal="center" vertical="center" shrinkToFit="1"/>
      <protection hidden="1"/>
    </xf>
    <xf numFmtId="49" fontId="42" fillId="5" borderId="32" xfId="0" applyNumberFormat="1" applyFont="1" applyFill="1" applyBorder="1" applyAlignment="1" applyProtection="1">
      <alignment horizontal="center" vertical="center" shrinkToFit="1"/>
      <protection locked="0"/>
    </xf>
    <xf numFmtId="49" fontId="42" fillId="5" borderId="63" xfId="0" applyNumberFormat="1" applyFont="1" applyFill="1" applyBorder="1" applyAlignment="1" applyProtection="1">
      <alignment horizontal="center" vertical="center" shrinkToFit="1"/>
      <protection locked="0"/>
    </xf>
    <xf numFmtId="49" fontId="42" fillId="5" borderId="33" xfId="0" applyNumberFormat="1" applyFont="1" applyFill="1" applyBorder="1" applyAlignment="1" applyProtection="1">
      <alignment horizontal="center" vertical="center" shrinkToFit="1"/>
      <protection locked="0"/>
    </xf>
    <xf numFmtId="49" fontId="42" fillId="2" borderId="32" xfId="0" applyNumberFormat="1" applyFont="1" applyFill="1" applyBorder="1" applyAlignment="1" applyProtection="1">
      <alignment horizontal="center" vertical="center" shrinkToFit="1"/>
      <protection locked="0"/>
    </xf>
    <xf numFmtId="49" fontId="42" fillId="2" borderId="33" xfId="0" applyNumberFormat="1" applyFont="1" applyFill="1" applyBorder="1" applyAlignment="1" applyProtection="1">
      <alignment horizontal="center" vertical="center" shrinkToFit="1"/>
      <protection locked="0"/>
    </xf>
    <xf numFmtId="0" fontId="43" fillId="14" borderId="32" xfId="0" applyFont="1" applyFill="1" applyBorder="1" applyAlignment="1" applyProtection="1">
      <alignment vertical="center" shrinkToFit="1"/>
      <protection hidden="1"/>
    </xf>
    <xf numFmtId="0" fontId="0" fillId="0" borderId="63" xfId="0" applyBorder="1" applyAlignment="1">
      <alignment vertical="center" shrinkToFit="1"/>
    </xf>
    <xf numFmtId="49" fontId="8" fillId="5" borderId="1" xfId="0" applyNumberFormat="1" applyFont="1" applyFill="1" applyBorder="1" applyAlignment="1" applyProtection="1">
      <alignment vertical="center" shrinkToFit="1"/>
      <protection locked="0"/>
    </xf>
    <xf numFmtId="0" fontId="43" fillId="14" borderId="1" xfId="0" applyFont="1" applyFill="1" applyBorder="1" applyAlignment="1" applyProtection="1">
      <alignment vertical="center" shrinkToFit="1"/>
      <protection hidden="1"/>
    </xf>
    <xf numFmtId="49" fontId="8" fillId="5" borderId="1" xfId="0" applyNumberFormat="1" applyFont="1" applyFill="1" applyBorder="1" applyAlignment="1" applyProtection="1">
      <alignment horizontal="center" vertical="center" shrinkToFit="1"/>
      <protection locked="0"/>
    </xf>
    <xf numFmtId="49" fontId="42" fillId="2" borderId="24" xfId="0" applyNumberFormat="1" applyFont="1" applyFill="1" applyBorder="1" applyAlignment="1" applyProtection="1">
      <alignment horizontal="center" vertical="center" shrinkToFit="1"/>
      <protection locked="0"/>
    </xf>
    <xf numFmtId="0" fontId="0" fillId="0" borderId="24" xfId="0" applyBorder="1" applyAlignment="1">
      <alignment horizontal="center" vertical="center" shrinkToFit="1"/>
    </xf>
    <xf numFmtId="49" fontId="43" fillId="5" borderId="24" xfId="0" applyNumberFormat="1" applyFont="1" applyFill="1" applyBorder="1" applyAlignment="1" applyProtection="1">
      <alignment vertical="top" shrinkToFit="1"/>
      <protection locked="0"/>
    </xf>
    <xf numFmtId="49" fontId="42" fillId="5" borderId="24" xfId="0" applyNumberFormat="1" applyFont="1" applyFill="1" applyBorder="1" applyAlignment="1" applyProtection="1">
      <alignment horizontal="center" vertical="center" shrinkToFit="1"/>
      <protection locked="0"/>
    </xf>
    <xf numFmtId="0" fontId="42" fillId="14" borderId="42" xfId="0" applyFont="1" applyFill="1" applyBorder="1" applyAlignment="1" applyProtection="1">
      <alignment vertical="center" textRotation="255" shrinkToFit="1"/>
      <protection hidden="1"/>
    </xf>
    <xf numFmtId="0" fontId="42" fillId="14" borderId="50" xfId="0" applyFont="1" applyFill="1" applyBorder="1" applyAlignment="1" applyProtection="1">
      <alignment vertical="center" textRotation="255" shrinkToFit="1"/>
      <protection hidden="1"/>
    </xf>
    <xf numFmtId="0" fontId="42" fillId="14" borderId="51" xfId="0" applyFont="1" applyFill="1" applyBorder="1" applyAlignment="1" applyProtection="1">
      <alignment vertical="center" textRotation="255" shrinkToFit="1"/>
      <protection hidden="1"/>
    </xf>
    <xf numFmtId="0" fontId="43" fillId="14" borderId="63" xfId="0" applyFont="1" applyFill="1" applyBorder="1" applyAlignment="1" applyProtection="1">
      <alignment vertical="center" shrinkToFit="1"/>
      <protection hidden="1"/>
    </xf>
    <xf numFmtId="49" fontId="8" fillId="5" borderId="18" xfId="0" applyNumberFormat="1" applyFont="1" applyFill="1" applyBorder="1" applyAlignment="1" applyProtection="1">
      <alignment vertical="center" shrinkToFit="1"/>
      <protection locked="0"/>
    </xf>
    <xf numFmtId="49" fontId="8" fillId="5" borderId="9" xfId="0" applyNumberFormat="1" applyFont="1" applyFill="1" applyBorder="1" applyAlignment="1" applyProtection="1">
      <alignment vertical="center" shrinkToFit="1"/>
      <protection locked="0"/>
    </xf>
    <xf numFmtId="0" fontId="40" fillId="14" borderId="32" xfId="0" applyFont="1" applyFill="1" applyBorder="1" applyAlignment="1" applyProtection="1">
      <alignment vertical="center" wrapText="1" shrinkToFit="1"/>
      <protection hidden="1"/>
    </xf>
    <xf numFmtId="0" fontId="82" fillId="4" borderId="0" xfId="0" applyFont="1" applyFill="1" applyBorder="1" applyAlignment="1" applyProtection="1">
      <alignment horizontal="center" vertical="center" shrinkToFit="1"/>
      <protection hidden="1"/>
    </xf>
    <xf numFmtId="0" fontId="48" fillId="4" borderId="0" xfId="0" applyFont="1" applyFill="1" applyBorder="1" applyAlignment="1" applyProtection="1">
      <alignment horizontal="left" vertical="top" wrapText="1"/>
      <protection hidden="1"/>
    </xf>
    <xf numFmtId="0" fontId="42" fillId="4" borderId="0" xfId="0" applyFont="1" applyFill="1" applyBorder="1" applyAlignment="1" applyProtection="1">
      <alignment horizontal="left" wrapText="1" shrinkToFit="1"/>
      <protection hidden="1"/>
    </xf>
    <xf numFmtId="0" fontId="42" fillId="4" borderId="0" xfId="0" applyFont="1" applyFill="1" applyBorder="1" applyAlignment="1" applyProtection="1">
      <alignment horizontal="left" shrinkToFit="1"/>
      <protection hidden="1"/>
    </xf>
    <xf numFmtId="0" fontId="42" fillId="4" borderId="24" xfId="0" applyFont="1" applyFill="1" applyBorder="1" applyAlignment="1" applyProtection="1">
      <alignment horizontal="left" shrinkToFit="1"/>
      <protection hidden="1"/>
    </xf>
    <xf numFmtId="0" fontId="42" fillId="4" borderId="24" xfId="0" applyFont="1" applyFill="1" applyBorder="1" applyAlignment="1" applyProtection="1">
      <alignment horizontal="left" wrapText="1" shrinkToFit="1"/>
      <protection hidden="1"/>
    </xf>
    <xf numFmtId="0" fontId="41" fillId="4" borderId="0" xfId="0" applyFont="1" applyFill="1" applyBorder="1" applyAlignment="1" applyProtection="1">
      <alignment vertical="top" textRotation="255"/>
      <protection hidden="1"/>
    </xf>
    <xf numFmtId="49" fontId="42" fillId="5" borderId="83" xfId="0" applyNumberFormat="1" applyFont="1" applyFill="1" applyBorder="1" applyAlignment="1" applyProtection="1">
      <alignment horizontal="center" vertical="top" textRotation="255" shrinkToFit="1"/>
      <protection locked="0"/>
    </xf>
    <xf numFmtId="49" fontId="42" fillId="5" borderId="84" xfId="0" applyNumberFormat="1" applyFont="1" applyFill="1" applyBorder="1" applyAlignment="1" applyProtection="1">
      <alignment horizontal="center" vertical="top" textRotation="255" shrinkToFit="1"/>
      <protection locked="0"/>
    </xf>
    <xf numFmtId="49" fontId="42" fillId="5" borderId="85" xfId="0" applyNumberFormat="1" applyFont="1" applyFill="1" applyBorder="1" applyAlignment="1" applyProtection="1">
      <alignment horizontal="center" vertical="top" textRotation="255" shrinkToFit="1"/>
      <protection locked="0"/>
    </xf>
    <xf numFmtId="0" fontId="75" fillId="4" borderId="0" xfId="0" applyFont="1" applyFill="1" applyBorder="1" applyAlignment="1" applyProtection="1">
      <alignment horizontal="center" vertical="top" textRotation="255"/>
      <protection hidden="1"/>
    </xf>
    <xf numFmtId="0" fontId="75" fillId="4" borderId="21" xfId="0" applyFont="1" applyFill="1" applyBorder="1" applyAlignment="1" applyProtection="1">
      <alignment horizontal="center" vertical="top" textRotation="255"/>
      <protection hidden="1"/>
    </xf>
    <xf numFmtId="0" fontId="42" fillId="14" borderId="79" xfId="0" applyFont="1" applyFill="1" applyBorder="1" applyAlignment="1" applyProtection="1">
      <alignment horizontal="center" vertical="center" textRotation="255" shrinkToFit="1"/>
      <protection hidden="1"/>
    </xf>
    <xf numFmtId="0" fontId="42" fillId="14" borderId="79" xfId="0" applyFont="1" applyFill="1" applyBorder="1" applyAlignment="1" applyProtection="1">
      <alignment horizontal="center" vertical="top" textRotation="255" shrinkToFit="1"/>
      <protection hidden="1"/>
    </xf>
    <xf numFmtId="0" fontId="41" fillId="16" borderId="80" xfId="0" applyFont="1" applyFill="1" applyBorder="1" applyAlignment="1" applyProtection="1">
      <alignment horizontal="center" vertical="center" shrinkToFit="1"/>
      <protection hidden="1"/>
    </xf>
    <xf numFmtId="0" fontId="41" fillId="16" borderId="81" xfId="0" applyFont="1" applyFill="1" applyBorder="1" applyAlignment="1" applyProtection="1">
      <alignment horizontal="center" vertical="center" shrinkToFit="1"/>
      <protection hidden="1"/>
    </xf>
    <xf numFmtId="0" fontId="41" fillId="16" borderId="82" xfId="0" applyFont="1" applyFill="1" applyBorder="1" applyAlignment="1" applyProtection="1">
      <alignment horizontal="center" vertical="center" shrinkToFit="1"/>
      <protection hidden="1"/>
    </xf>
    <xf numFmtId="0" fontId="59" fillId="16" borderId="80" xfId="0" applyFont="1" applyFill="1" applyBorder="1" applyAlignment="1" applyProtection="1">
      <alignment horizontal="center" vertical="center"/>
      <protection hidden="1"/>
    </xf>
    <xf numFmtId="0" fontId="59" fillId="16" borderId="81" xfId="0" applyFont="1" applyFill="1" applyBorder="1" applyAlignment="1" applyProtection="1">
      <alignment horizontal="center" vertical="center"/>
      <protection hidden="1"/>
    </xf>
    <xf numFmtId="0" fontId="59" fillId="16" borderId="82" xfId="0" applyFont="1" applyFill="1" applyBorder="1" applyAlignment="1" applyProtection="1">
      <alignment horizontal="center" vertical="center"/>
      <protection hidden="1"/>
    </xf>
    <xf numFmtId="0" fontId="41" fillId="4" borderId="24" xfId="0" applyFont="1" applyFill="1" applyBorder="1" applyAlignment="1" applyProtection="1">
      <alignment horizontal="left" wrapText="1" shrinkToFit="1"/>
      <protection hidden="1"/>
    </xf>
    <xf numFmtId="0" fontId="41" fillId="4" borderId="24" xfId="0" applyFont="1" applyFill="1" applyBorder="1" applyAlignment="1" applyProtection="1">
      <alignment horizontal="left" shrinkToFit="1"/>
      <protection hidden="1"/>
    </xf>
    <xf numFmtId="49" fontId="42" fillId="5" borderId="73" xfId="0" applyNumberFormat="1" applyFont="1" applyFill="1" applyBorder="1" applyAlignment="1" applyProtection="1">
      <alignment horizontal="center" vertical="center" shrinkToFit="1"/>
      <protection locked="0"/>
    </xf>
    <xf numFmtId="49" fontId="42" fillId="5" borderId="74" xfId="0" applyNumberFormat="1" applyFont="1" applyFill="1" applyBorder="1" applyAlignment="1" applyProtection="1">
      <alignment horizontal="center" vertical="center" shrinkToFit="1"/>
      <protection locked="0"/>
    </xf>
    <xf numFmtId="0" fontId="41" fillId="0" borderId="20" xfId="0" applyFont="1" applyBorder="1" applyAlignment="1" applyProtection="1">
      <alignment horizontal="center" vertical="center"/>
      <protection hidden="1"/>
    </xf>
    <xf numFmtId="0" fontId="43" fillId="4" borderId="0" xfId="0" applyFont="1" applyFill="1" applyBorder="1" applyAlignment="1" applyProtection="1">
      <alignment horizontal="right" shrinkToFit="1"/>
      <protection hidden="1"/>
    </xf>
    <xf numFmtId="49" fontId="42" fillId="5" borderId="24" xfId="0" applyNumberFormat="1" applyFont="1" applyFill="1" applyBorder="1" applyAlignment="1" applyProtection="1">
      <alignment horizontal="left" vertical="center" shrinkToFit="1"/>
      <protection locked="0"/>
    </xf>
    <xf numFmtId="0" fontId="43" fillId="4" borderId="0" xfId="0" applyFont="1" applyFill="1" applyBorder="1" applyAlignment="1" applyProtection="1">
      <alignment horizontal="right"/>
      <protection hidden="1"/>
    </xf>
    <xf numFmtId="0" fontId="43" fillId="4" borderId="21" xfId="0" applyFont="1" applyFill="1" applyBorder="1" applyAlignment="1" applyProtection="1">
      <alignment horizontal="right" shrinkToFit="1"/>
      <protection hidden="1"/>
    </xf>
    <xf numFmtId="0" fontId="87" fillId="0" borderId="0" xfId="0" applyFont="1" applyBorder="1" applyAlignment="1" applyProtection="1">
      <alignment horizontal="left" vertical="center" wrapText="1"/>
      <protection hidden="1"/>
    </xf>
    <xf numFmtId="0" fontId="26" fillId="0" borderId="0" xfId="0" applyFont="1" applyBorder="1" applyAlignment="1" applyProtection="1">
      <alignment horizontal="left" vertical="center" wrapText="1"/>
      <protection hidden="1"/>
    </xf>
    <xf numFmtId="0" fontId="8" fillId="10" borderId="32" xfId="0" applyFont="1" applyFill="1" applyBorder="1" applyAlignment="1" applyProtection="1">
      <alignment horizontal="center" vertical="center" shrinkToFit="1"/>
      <protection hidden="1"/>
    </xf>
    <xf numFmtId="0" fontId="42" fillId="10" borderId="63" xfId="0" applyFont="1" applyFill="1" applyBorder="1" applyAlignment="1" applyProtection="1">
      <alignment horizontal="center" vertical="center" shrinkToFit="1"/>
      <protection hidden="1"/>
    </xf>
    <xf numFmtId="0" fontId="42" fillId="10" borderId="33" xfId="0" applyFont="1" applyFill="1" applyBorder="1" applyAlignment="1" applyProtection="1">
      <alignment horizontal="center" vertical="center" shrinkToFit="1"/>
      <protection hidden="1"/>
    </xf>
    <xf numFmtId="0" fontId="89" fillId="0" borderId="18" xfId="0" applyFont="1" applyBorder="1" applyAlignment="1" applyProtection="1">
      <alignment vertical="center" shrinkToFit="1"/>
      <protection hidden="1"/>
    </xf>
    <xf numFmtId="0" fontId="42" fillId="0" borderId="9" xfId="0" applyFont="1" applyBorder="1" applyAlignment="1" applyProtection="1">
      <alignment vertical="center" shrinkToFit="1"/>
      <protection hidden="1"/>
    </xf>
    <xf numFmtId="0" fontId="42" fillId="0" borderId="19" xfId="0" applyFont="1" applyBorder="1" applyAlignment="1" applyProtection="1">
      <alignment vertical="center" shrinkToFit="1"/>
      <protection hidden="1"/>
    </xf>
    <xf numFmtId="0" fontId="90" fillId="0" borderId="22" xfId="0" applyFont="1" applyBorder="1" applyAlignment="1" applyProtection="1">
      <alignment horizontal="left" shrinkToFit="1"/>
      <protection hidden="1"/>
    </xf>
    <xf numFmtId="0" fontId="90" fillId="0" borderId="0" xfId="0" applyFont="1" applyBorder="1" applyAlignment="1" applyProtection="1">
      <alignment horizontal="left" shrinkToFit="1"/>
      <protection hidden="1"/>
    </xf>
    <xf numFmtId="0" fontId="62" fillId="0" borderId="0" xfId="0" applyFont="1" applyBorder="1" applyAlignment="1" applyProtection="1">
      <protection hidden="1"/>
    </xf>
    <xf numFmtId="0" fontId="22" fillId="0" borderId="0" xfId="0" applyFont="1" applyAlignment="1"/>
    <xf numFmtId="0" fontId="22" fillId="0" borderId="14" xfId="0" applyFont="1" applyBorder="1" applyAlignment="1"/>
    <xf numFmtId="0" fontId="22" fillId="0" borderId="0" xfId="0" applyFont="1" applyBorder="1" applyAlignment="1"/>
    <xf numFmtId="49" fontId="42" fillId="0" borderId="0" xfId="0" applyNumberFormat="1" applyFont="1" applyFill="1" applyBorder="1" applyAlignment="1" applyProtection="1">
      <alignment vertical="center" shrinkToFit="1"/>
      <protection locked="0"/>
    </xf>
    <xf numFmtId="0" fontId="43" fillId="0" borderId="0" xfId="0" applyFont="1" applyFill="1" applyBorder="1" applyAlignment="1" applyProtection="1">
      <alignment horizontal="right" shrinkToFit="1"/>
      <protection hidden="1"/>
    </xf>
    <xf numFmtId="49" fontId="42" fillId="0" borderId="0" xfId="0" applyNumberFormat="1" applyFont="1" applyFill="1" applyBorder="1" applyAlignment="1" applyProtection="1">
      <alignment horizontal="center" vertical="center" shrinkToFit="1"/>
      <protection locked="0"/>
    </xf>
    <xf numFmtId="0" fontId="8" fillId="10" borderId="63" xfId="0" applyFont="1" applyFill="1" applyBorder="1" applyAlignment="1" applyProtection="1">
      <alignment horizontal="center" vertical="center" shrinkToFit="1"/>
      <protection hidden="1"/>
    </xf>
    <xf numFmtId="0" fontId="8" fillId="10" borderId="33" xfId="0" applyFont="1" applyFill="1" applyBorder="1" applyAlignment="1" applyProtection="1">
      <alignment horizontal="center" vertical="center" shrinkToFit="1"/>
      <protection hidden="1"/>
    </xf>
    <xf numFmtId="0" fontId="43" fillId="0" borderId="22" xfId="0" applyFont="1" applyBorder="1" applyAlignment="1" applyProtection="1">
      <alignment horizontal="left" vertical="center"/>
      <protection hidden="1"/>
    </xf>
    <xf numFmtId="0" fontId="43" fillId="0" borderId="0" xfId="0" applyFont="1" applyBorder="1" applyAlignment="1" applyProtection="1">
      <alignment horizontal="left" vertical="center"/>
      <protection hidden="1"/>
    </xf>
    <xf numFmtId="49" fontId="42" fillId="14" borderId="15" xfId="0" applyNumberFormat="1" applyFont="1" applyFill="1" applyBorder="1" applyAlignment="1" applyProtection="1">
      <alignment horizontal="center" vertical="center" shrinkToFit="1"/>
      <protection hidden="1"/>
    </xf>
    <xf numFmtId="49" fontId="42" fillId="14" borderId="16" xfId="0" applyNumberFormat="1" applyFont="1" applyFill="1" applyBorder="1" applyAlignment="1" applyProtection="1">
      <alignment horizontal="center" vertical="center" shrinkToFit="1"/>
      <protection hidden="1"/>
    </xf>
    <xf numFmtId="49" fontId="42" fillId="14" borderId="17" xfId="0" applyNumberFormat="1" applyFont="1" applyFill="1" applyBorder="1" applyAlignment="1" applyProtection="1">
      <alignment horizontal="center" vertical="center" shrinkToFit="1"/>
      <protection hidden="1"/>
    </xf>
    <xf numFmtId="49" fontId="42" fillId="5" borderId="75" xfId="0" applyNumberFormat="1" applyFont="1" applyFill="1" applyBorder="1" applyAlignment="1" applyProtection="1">
      <alignment horizontal="center" vertical="center" shrinkToFit="1"/>
      <protection locked="0"/>
    </xf>
    <xf numFmtId="49" fontId="42" fillId="5" borderId="76" xfId="0" applyNumberFormat="1" applyFont="1" applyFill="1" applyBorder="1" applyAlignment="1" applyProtection="1">
      <alignment horizontal="center" vertical="center" shrinkToFit="1"/>
      <protection locked="0"/>
    </xf>
    <xf numFmtId="49" fontId="42" fillId="5" borderId="77" xfId="0" applyNumberFormat="1" applyFont="1" applyFill="1" applyBorder="1" applyAlignment="1" applyProtection="1">
      <alignment horizontal="center" vertical="center"/>
      <protection locked="0"/>
    </xf>
    <xf numFmtId="49" fontId="42" fillId="5" borderId="78" xfId="0" applyNumberFormat="1" applyFont="1" applyFill="1" applyBorder="1" applyAlignment="1" applyProtection="1">
      <alignment horizontal="center" vertical="center"/>
      <protection locked="0"/>
    </xf>
    <xf numFmtId="49" fontId="42" fillId="14" borderId="26" xfId="0" applyNumberFormat="1" applyFont="1" applyFill="1" applyBorder="1" applyAlignment="1" applyProtection="1">
      <alignment horizontal="center" vertical="center" shrinkToFit="1"/>
      <protection hidden="1"/>
    </xf>
    <xf numFmtId="49" fontId="42" fillId="14" borderId="8" xfId="0" applyNumberFormat="1" applyFont="1" applyFill="1" applyBorder="1" applyAlignment="1" applyProtection="1">
      <alignment horizontal="center" vertical="center" shrinkToFit="1"/>
      <protection hidden="1"/>
    </xf>
    <xf numFmtId="49" fontId="42" fillId="14" borderId="27" xfId="0" applyNumberFormat="1" applyFont="1" applyFill="1" applyBorder="1" applyAlignment="1" applyProtection="1">
      <alignment horizontal="center" vertical="center" shrinkToFit="1"/>
      <protection hidden="1"/>
    </xf>
    <xf numFmtId="49" fontId="42" fillId="5" borderId="15" xfId="0" applyNumberFormat="1" applyFont="1" applyFill="1" applyBorder="1" applyAlignment="1" applyProtection="1">
      <alignment vertical="center"/>
      <protection locked="0"/>
    </xf>
    <xf numFmtId="49" fontId="42" fillId="5" borderId="16" xfId="0" applyNumberFormat="1" applyFont="1" applyFill="1" applyBorder="1" applyAlignment="1" applyProtection="1">
      <alignment vertical="center"/>
      <protection locked="0"/>
    </xf>
    <xf numFmtId="49" fontId="42" fillId="5" borderId="17" xfId="0" applyNumberFormat="1" applyFont="1" applyFill="1" applyBorder="1" applyAlignment="1" applyProtection="1">
      <alignment vertical="center"/>
      <protection locked="0"/>
    </xf>
    <xf numFmtId="49" fontId="42" fillId="5" borderId="26" xfId="0" applyNumberFormat="1" applyFont="1" applyFill="1" applyBorder="1" applyAlignment="1" applyProtection="1">
      <alignment vertical="center"/>
      <protection locked="0"/>
    </xf>
    <xf numFmtId="49" fontId="42" fillId="5" borderId="8" xfId="0" applyNumberFormat="1" applyFont="1" applyFill="1" applyBorder="1" applyAlignment="1" applyProtection="1">
      <alignment vertical="center"/>
      <protection locked="0"/>
    </xf>
    <xf numFmtId="49" fontId="42" fillId="5" borderId="27" xfId="0" applyNumberFormat="1" applyFont="1" applyFill="1" applyBorder="1" applyAlignment="1" applyProtection="1">
      <alignment vertical="center"/>
      <protection locked="0"/>
    </xf>
    <xf numFmtId="49" fontId="42" fillId="5" borderId="69" xfId="0" applyNumberFormat="1" applyFont="1" applyFill="1" applyBorder="1" applyAlignment="1" applyProtection="1">
      <alignment horizontal="center" vertical="center" shrinkToFit="1"/>
      <protection locked="0"/>
    </xf>
    <xf numFmtId="49" fontId="42" fillId="5" borderId="68" xfId="0" applyNumberFormat="1" applyFont="1" applyFill="1" applyBorder="1" applyAlignment="1" applyProtection="1">
      <alignment horizontal="center" vertical="center" shrinkToFit="1"/>
      <protection locked="0"/>
    </xf>
    <xf numFmtId="49" fontId="42" fillId="5" borderId="47" xfId="0" applyNumberFormat="1" applyFont="1" applyFill="1" applyBorder="1" applyAlignment="1" applyProtection="1">
      <alignment horizontal="center" vertical="center" shrinkToFit="1"/>
      <protection locked="0"/>
    </xf>
    <xf numFmtId="49" fontId="42" fillId="5" borderId="16" xfId="0" applyNumberFormat="1" applyFont="1" applyFill="1" applyBorder="1" applyAlignment="1" applyProtection="1">
      <alignment horizontal="center" vertical="center" shrinkToFit="1"/>
      <protection locked="0"/>
    </xf>
    <xf numFmtId="49" fontId="42" fillId="5" borderId="17" xfId="0" applyNumberFormat="1" applyFont="1" applyFill="1" applyBorder="1" applyAlignment="1" applyProtection="1">
      <alignment horizontal="center" vertical="center" shrinkToFit="1"/>
      <protection locked="0"/>
    </xf>
    <xf numFmtId="0" fontId="42" fillId="5" borderId="0" xfId="0" applyFont="1" applyFill="1" applyBorder="1" applyAlignment="1" applyProtection="1">
      <alignment horizontal="center" vertical="center"/>
      <protection locked="0" hidden="1"/>
    </xf>
    <xf numFmtId="0" fontId="42" fillId="5" borderId="24" xfId="0" applyFont="1" applyFill="1" applyBorder="1" applyAlignment="1" applyProtection="1">
      <alignment horizontal="center" vertical="center"/>
      <protection locked="0" hidden="1"/>
    </xf>
    <xf numFmtId="0" fontId="42" fillId="0" borderId="0" xfId="0" applyFont="1" applyFill="1" applyBorder="1" applyAlignment="1" applyProtection="1">
      <alignment horizontal="left" vertical="center" shrinkToFit="1"/>
      <protection hidden="1"/>
    </xf>
    <xf numFmtId="49" fontId="43" fillId="4" borderId="70" xfId="0" applyNumberFormat="1" applyFont="1" applyFill="1" applyBorder="1" applyAlignment="1" applyProtection="1">
      <alignment horizontal="left" vertical="center" shrinkToFit="1"/>
      <protection hidden="1"/>
    </xf>
    <xf numFmtId="49" fontId="43" fillId="4" borderId="52" xfId="0" applyNumberFormat="1" applyFont="1" applyFill="1" applyBorder="1" applyAlignment="1" applyProtection="1">
      <alignment horizontal="left" vertical="center" shrinkToFit="1"/>
      <protection hidden="1"/>
    </xf>
    <xf numFmtId="0" fontId="43" fillId="4" borderId="71" xfId="0" applyFont="1" applyFill="1" applyBorder="1" applyAlignment="1" applyProtection="1">
      <alignment horizontal="left" vertical="center" shrinkToFit="1"/>
      <protection hidden="1"/>
    </xf>
    <xf numFmtId="0" fontId="43" fillId="4" borderId="0" xfId="0" applyFont="1" applyFill="1" applyBorder="1" applyAlignment="1" applyProtection="1">
      <alignment horizontal="left" vertical="center" shrinkToFit="1"/>
      <protection hidden="1"/>
    </xf>
    <xf numFmtId="0" fontId="43" fillId="0" borderId="71" xfId="0" applyFont="1" applyFill="1" applyBorder="1" applyAlignment="1" applyProtection="1">
      <alignment horizontal="left" vertical="center" shrinkToFit="1"/>
      <protection hidden="1"/>
    </xf>
    <xf numFmtId="0" fontId="43" fillId="0" borderId="0" xfId="0" applyFont="1" applyFill="1" applyBorder="1" applyAlignment="1" applyProtection="1">
      <alignment horizontal="left" vertical="center" shrinkToFit="1"/>
      <protection hidden="1"/>
    </xf>
    <xf numFmtId="0" fontId="65" fillId="0" borderId="0" xfId="0" applyFont="1" applyBorder="1" applyAlignment="1" applyProtection="1">
      <alignment horizontal="left" vertical="center"/>
      <protection hidden="1"/>
    </xf>
    <xf numFmtId="0" fontId="43" fillId="0" borderId="0" xfId="0" applyFont="1" applyBorder="1" applyAlignment="1" applyProtection="1">
      <alignment horizontal="center" vertical="center" textRotation="255" shrinkToFit="1"/>
      <protection hidden="1"/>
    </xf>
    <xf numFmtId="0" fontId="65" fillId="5" borderId="0" xfId="0" applyFont="1" applyFill="1" applyBorder="1" applyAlignment="1" applyProtection="1">
      <alignment horizontal="center" vertical="center"/>
      <protection locked="0" hidden="1"/>
    </xf>
    <xf numFmtId="0" fontId="65" fillId="5" borderId="24" xfId="0" applyFont="1" applyFill="1" applyBorder="1" applyAlignment="1" applyProtection="1">
      <alignment horizontal="center" vertical="center"/>
      <protection locked="0" hidden="1"/>
    </xf>
    <xf numFmtId="49" fontId="42" fillId="0" borderId="0" xfId="0" applyNumberFormat="1" applyFont="1" applyFill="1" applyBorder="1" applyAlignment="1" applyProtection="1">
      <alignment horizontal="center" vertical="center" textRotation="255" shrinkToFit="1"/>
      <protection locked="0"/>
    </xf>
    <xf numFmtId="0" fontId="43" fillId="5" borderId="0" xfId="0" applyFont="1" applyFill="1" applyBorder="1" applyAlignment="1" applyProtection="1">
      <alignment horizontal="left" vertical="top"/>
      <protection locked="0" hidden="1"/>
    </xf>
    <xf numFmtId="0" fontId="44" fillId="0" borderId="0" xfId="0" applyFont="1" applyBorder="1" applyAlignment="1" applyProtection="1">
      <alignment horizontal="center" vertical="center" textRotation="255" shrinkToFit="1"/>
      <protection hidden="1"/>
    </xf>
    <xf numFmtId="0" fontId="67" fillId="0" borderId="71" xfId="0" applyFont="1" applyBorder="1" applyAlignment="1" applyProtection="1">
      <alignment horizontal="left" vertical="center" shrinkToFit="1"/>
      <protection hidden="1"/>
    </xf>
    <xf numFmtId="0" fontId="67" fillId="0" borderId="0" xfId="0" applyFont="1" applyBorder="1" applyAlignment="1" applyProtection="1">
      <alignment horizontal="left" vertical="center" shrinkToFit="1"/>
      <protection hidden="1"/>
    </xf>
    <xf numFmtId="0" fontId="67" fillId="0" borderId="72" xfId="0" applyFont="1" applyBorder="1" applyAlignment="1" applyProtection="1">
      <alignment horizontal="left" vertical="center" shrinkToFit="1"/>
      <protection hidden="1"/>
    </xf>
    <xf numFmtId="0" fontId="67" fillId="0" borderId="45" xfId="0" applyFont="1" applyBorder="1" applyAlignment="1" applyProtection="1">
      <alignment horizontal="left" vertical="center" shrinkToFit="1"/>
      <protection hidden="1"/>
    </xf>
    <xf numFmtId="0" fontId="42" fillId="0" borderId="0" xfId="0" applyFont="1" applyFill="1" applyBorder="1" applyAlignment="1" applyProtection="1">
      <alignment horizontal="center" vertical="center" shrinkToFit="1"/>
      <protection hidden="1"/>
    </xf>
    <xf numFmtId="0" fontId="42" fillId="0" borderId="0" xfId="0" applyNumberFormat="1" applyFont="1" applyFill="1" applyBorder="1" applyAlignment="1" applyProtection="1">
      <alignment horizontal="left" vertical="center" shrinkToFit="1"/>
      <protection hidden="1"/>
    </xf>
    <xf numFmtId="49" fontId="42" fillId="14" borderId="114" xfId="0" applyNumberFormat="1" applyFont="1" applyFill="1" applyBorder="1" applyAlignment="1" applyProtection="1">
      <alignment horizontal="center" vertical="center" shrinkToFit="1"/>
      <protection hidden="1"/>
    </xf>
    <xf numFmtId="49" fontId="42" fillId="14" borderId="115" xfId="0" applyNumberFormat="1" applyFont="1" applyFill="1" applyBorder="1" applyAlignment="1" applyProtection="1">
      <alignment horizontal="center" vertical="center" shrinkToFit="1"/>
      <protection hidden="1"/>
    </xf>
    <xf numFmtId="49" fontId="42" fillId="14" borderId="116" xfId="0" applyNumberFormat="1" applyFont="1" applyFill="1" applyBorder="1" applyAlignment="1" applyProtection="1">
      <alignment horizontal="center" vertical="center" shrinkToFit="1"/>
      <protection hidden="1"/>
    </xf>
    <xf numFmtId="49" fontId="42" fillId="14" borderId="117" xfId="0" applyNumberFormat="1" applyFont="1" applyFill="1" applyBorder="1" applyAlignment="1" applyProtection="1">
      <alignment horizontal="center" vertical="center" shrinkToFit="1"/>
      <protection hidden="1"/>
    </xf>
    <xf numFmtId="49" fontId="42" fillId="14" borderId="118" xfId="0" applyNumberFormat="1" applyFont="1" applyFill="1" applyBorder="1" applyAlignment="1" applyProtection="1">
      <alignment horizontal="center" vertical="center" shrinkToFit="1"/>
      <protection hidden="1"/>
    </xf>
    <xf numFmtId="178" fontId="42" fillId="2" borderId="119" xfId="0" applyNumberFormat="1" applyFont="1" applyFill="1" applyBorder="1" applyAlignment="1" applyProtection="1">
      <alignment horizontal="center" vertical="center" shrinkToFit="1"/>
    </xf>
    <xf numFmtId="178" fontId="42" fillId="2" borderId="63" xfId="0" applyNumberFormat="1" applyFont="1" applyFill="1" applyBorder="1" applyAlignment="1" applyProtection="1">
      <alignment horizontal="center" vertical="center" shrinkToFit="1"/>
    </xf>
    <xf numFmtId="178" fontId="42" fillId="2" borderId="33" xfId="0" applyNumberFormat="1" applyFont="1" applyFill="1" applyBorder="1" applyAlignment="1" applyProtection="1">
      <alignment horizontal="center" vertical="center" shrinkToFit="1"/>
    </xf>
    <xf numFmtId="3" fontId="40" fillId="4" borderId="32" xfId="0" applyNumberFormat="1" applyFont="1" applyFill="1" applyBorder="1" applyAlignment="1" applyProtection="1">
      <alignment horizontal="left" vertical="top" wrapText="1" shrinkToFit="1"/>
      <protection hidden="1"/>
    </xf>
    <xf numFmtId="3" fontId="40" fillId="4" borderId="63" xfId="0" applyNumberFormat="1" applyFont="1" applyFill="1" applyBorder="1" applyAlignment="1" applyProtection="1">
      <alignment horizontal="left" vertical="top" wrapText="1" shrinkToFit="1"/>
      <protection hidden="1"/>
    </xf>
    <xf numFmtId="3" fontId="40" fillId="4" borderId="33" xfId="0" applyNumberFormat="1" applyFont="1" applyFill="1" applyBorder="1" applyAlignment="1" applyProtection="1">
      <alignment horizontal="left" vertical="top" wrapText="1" shrinkToFit="1"/>
      <protection hidden="1"/>
    </xf>
    <xf numFmtId="3" fontId="65" fillId="4" borderId="32" xfId="0" applyNumberFormat="1" applyFont="1" applyFill="1" applyBorder="1" applyAlignment="1" applyProtection="1">
      <alignment vertical="center"/>
      <protection hidden="1"/>
    </xf>
    <xf numFmtId="3" fontId="65" fillId="4" borderId="63" xfId="0" applyNumberFormat="1" applyFont="1" applyFill="1" applyBorder="1" applyAlignment="1" applyProtection="1">
      <alignment vertical="center"/>
      <protection hidden="1"/>
    </xf>
    <xf numFmtId="3" fontId="65" fillId="5" borderId="32" xfId="0" applyNumberFormat="1" applyFont="1" applyFill="1" applyBorder="1" applyAlignment="1" applyProtection="1">
      <alignment vertical="center"/>
      <protection locked="0"/>
    </xf>
    <xf numFmtId="3" fontId="65" fillId="5" borderId="63" xfId="0" applyNumberFormat="1" applyFont="1" applyFill="1" applyBorder="1" applyAlignment="1" applyProtection="1">
      <alignment vertical="center"/>
      <protection locked="0"/>
    </xf>
    <xf numFmtId="3" fontId="65" fillId="4" borderId="32" xfId="1" applyNumberFormat="1" applyFont="1" applyFill="1" applyBorder="1" applyAlignment="1" applyProtection="1">
      <alignment horizontal="right" vertical="center" shrinkToFit="1"/>
      <protection hidden="1"/>
    </xf>
    <xf numFmtId="3" fontId="65" fillId="4" borderId="63" xfId="1" applyNumberFormat="1" applyFont="1" applyFill="1" applyBorder="1" applyAlignment="1" applyProtection="1">
      <alignment horizontal="right" vertical="center" shrinkToFit="1"/>
      <protection hidden="1"/>
    </xf>
    <xf numFmtId="3" fontId="40" fillId="4" borderId="121" xfId="0" applyNumberFormat="1" applyFont="1" applyFill="1" applyBorder="1" applyAlignment="1" applyProtection="1">
      <alignment horizontal="left" vertical="top" wrapText="1" shrinkToFit="1"/>
      <protection hidden="1"/>
    </xf>
    <xf numFmtId="3" fontId="40" fillId="4" borderId="122" xfId="0" applyNumberFormat="1" applyFont="1" applyFill="1" applyBorder="1" applyAlignment="1" applyProtection="1">
      <alignment horizontal="left" vertical="top" wrapText="1" shrinkToFit="1"/>
      <protection hidden="1"/>
    </xf>
    <xf numFmtId="3" fontId="40" fillId="4" borderId="123" xfId="0" applyNumberFormat="1" applyFont="1" applyFill="1" applyBorder="1" applyAlignment="1" applyProtection="1">
      <alignment horizontal="left" vertical="top" wrapText="1" shrinkToFit="1"/>
      <protection hidden="1"/>
    </xf>
    <xf numFmtId="3" fontId="65" fillId="4" borderId="124" xfId="0" applyNumberFormat="1" applyFont="1" applyFill="1" applyBorder="1" applyAlignment="1" applyProtection="1">
      <alignment horizontal="center" vertical="center"/>
      <protection hidden="1"/>
    </xf>
    <xf numFmtId="3" fontId="65" fillId="4" borderId="125" xfId="0" applyNumberFormat="1" applyFont="1" applyFill="1" applyBorder="1" applyAlignment="1" applyProtection="1">
      <alignment horizontal="center" vertical="center"/>
      <protection hidden="1"/>
    </xf>
    <xf numFmtId="3" fontId="65" fillId="4" borderId="126" xfId="0" applyNumberFormat="1" applyFont="1" applyFill="1" applyBorder="1" applyAlignment="1" applyProtection="1">
      <alignment horizontal="center" vertical="center"/>
      <protection hidden="1"/>
    </xf>
    <xf numFmtId="3" fontId="65" fillId="4" borderId="127" xfId="0" applyNumberFormat="1" applyFont="1" applyFill="1" applyBorder="1" applyAlignment="1" applyProtection="1">
      <alignment vertical="center"/>
      <protection locked="0"/>
    </xf>
    <xf numFmtId="3" fontId="65" fillId="4" borderId="122" xfId="0" applyNumberFormat="1" applyFont="1" applyFill="1" applyBorder="1" applyAlignment="1" applyProtection="1">
      <alignment vertical="center"/>
      <protection locked="0"/>
    </xf>
    <xf numFmtId="3" fontId="65" fillId="4" borderId="127" xfId="1" applyNumberFormat="1" applyFont="1" applyFill="1" applyBorder="1" applyAlignment="1" applyProtection="1">
      <alignment vertical="center" shrinkToFit="1"/>
      <protection hidden="1"/>
    </xf>
    <xf numFmtId="3" fontId="65" fillId="4" borderId="122" xfId="1" applyNumberFormat="1" applyFont="1" applyFill="1" applyBorder="1" applyAlignment="1" applyProtection="1">
      <alignment vertical="center" shrinkToFit="1"/>
      <protection hidden="1"/>
    </xf>
    <xf numFmtId="49" fontId="42" fillId="14" borderId="129" xfId="0" applyNumberFormat="1" applyFont="1" applyFill="1" applyBorder="1" applyAlignment="1" applyProtection="1">
      <alignment horizontal="center" vertical="center" shrinkToFit="1"/>
      <protection hidden="1"/>
    </xf>
    <xf numFmtId="49" fontId="42" fillId="14" borderId="130" xfId="0" applyNumberFormat="1" applyFont="1" applyFill="1" applyBorder="1" applyAlignment="1" applyProtection="1">
      <alignment horizontal="center" vertical="center" shrinkToFit="1"/>
      <protection hidden="1"/>
    </xf>
    <xf numFmtId="49" fontId="42" fillId="14" borderId="131" xfId="0" applyNumberFormat="1" applyFont="1" applyFill="1" applyBorder="1" applyAlignment="1" applyProtection="1">
      <alignment horizontal="center" vertical="center" shrinkToFit="1"/>
      <protection hidden="1"/>
    </xf>
    <xf numFmtId="49" fontId="42" fillId="14" borderId="132" xfId="0" applyNumberFormat="1" applyFont="1" applyFill="1" applyBorder="1" applyAlignment="1" applyProtection="1">
      <alignment horizontal="center" vertical="center" shrinkToFit="1"/>
      <protection hidden="1"/>
    </xf>
    <xf numFmtId="49" fontId="42" fillId="14" borderId="133" xfId="0" applyNumberFormat="1" applyFont="1" applyFill="1" applyBorder="1" applyAlignment="1" applyProtection="1">
      <alignment horizontal="center" vertical="center" shrinkToFit="1"/>
      <protection hidden="1"/>
    </xf>
    <xf numFmtId="178" fontId="42" fillId="2" borderId="62" xfId="0" applyNumberFormat="1" applyFont="1" applyFill="1" applyBorder="1" applyAlignment="1" applyProtection="1">
      <alignment horizontal="center" vertical="center" shrinkToFit="1"/>
      <protection locked="0"/>
    </xf>
    <xf numFmtId="178" fontId="42" fillId="2" borderId="63" xfId="0" applyNumberFormat="1" applyFont="1" applyFill="1" applyBorder="1" applyAlignment="1" applyProtection="1">
      <alignment horizontal="center" vertical="center" shrinkToFit="1"/>
      <protection locked="0"/>
    </xf>
    <xf numFmtId="178" fontId="42" fillId="2" borderId="33" xfId="0" applyNumberFormat="1" applyFont="1" applyFill="1" applyBorder="1" applyAlignment="1" applyProtection="1">
      <alignment horizontal="center" vertical="center" shrinkToFit="1"/>
      <protection locked="0"/>
    </xf>
    <xf numFmtId="0" fontId="8" fillId="0" borderId="0" xfId="0" applyFont="1" applyBorder="1" applyAlignment="1" applyProtection="1">
      <alignment vertical="center" wrapText="1"/>
      <protection hidden="1"/>
    </xf>
    <xf numFmtId="0" fontId="21" fillId="0" borderId="0" xfId="0" applyFont="1" applyBorder="1" applyAlignment="1" applyProtection="1">
      <alignment horizontal="left" vertical="center" wrapText="1"/>
      <protection hidden="1"/>
    </xf>
    <xf numFmtId="0" fontId="8" fillId="0" borderId="0" xfId="0" applyFont="1" applyBorder="1" applyAlignment="1" applyProtection="1">
      <alignment horizontal="left" vertical="center" wrapText="1"/>
      <protection hidden="1"/>
    </xf>
    <xf numFmtId="3" fontId="22" fillId="0" borderId="69" xfId="0" applyNumberFormat="1" applyFont="1" applyBorder="1" applyAlignment="1" applyProtection="1">
      <alignment horizontal="center" vertical="center"/>
      <protection hidden="1"/>
    </xf>
    <xf numFmtId="3" fontId="22" fillId="0" borderId="68" xfId="0" applyNumberFormat="1" applyFont="1" applyBorder="1" applyAlignment="1" applyProtection="1">
      <alignment horizontal="center" vertical="center"/>
      <protection hidden="1"/>
    </xf>
    <xf numFmtId="3" fontId="22" fillId="0" borderId="38" xfId="0" applyNumberFormat="1" applyFont="1" applyBorder="1" applyAlignment="1" applyProtection="1">
      <alignment horizontal="center" vertical="center"/>
      <protection hidden="1"/>
    </xf>
    <xf numFmtId="3" fontId="65" fillId="4" borderId="64" xfId="1" applyNumberFormat="1" applyFont="1" applyFill="1" applyBorder="1" applyAlignment="1" applyProtection="1">
      <alignment horizontal="center" vertical="center" shrinkToFit="1"/>
      <protection hidden="1"/>
    </xf>
    <xf numFmtId="3" fontId="65" fillId="4" borderId="65" xfId="1" applyNumberFormat="1" applyFont="1" applyFill="1" applyBorder="1" applyAlignment="1" applyProtection="1">
      <alignment horizontal="center" vertical="center" shrinkToFit="1"/>
      <protection hidden="1"/>
    </xf>
    <xf numFmtId="3" fontId="65" fillId="4" borderId="66" xfId="1" applyNumberFormat="1" applyFont="1" applyFill="1" applyBorder="1" applyAlignment="1" applyProtection="1">
      <alignment horizontal="center" vertical="center" shrinkToFit="1"/>
      <protection hidden="1"/>
    </xf>
    <xf numFmtId="3" fontId="65" fillId="0" borderId="67" xfId="0" applyNumberFormat="1" applyFont="1" applyBorder="1" applyAlignment="1" applyProtection="1">
      <alignment vertical="center"/>
      <protection hidden="1"/>
    </xf>
    <xf numFmtId="3" fontId="65" fillId="0" borderId="68" xfId="0" applyNumberFormat="1" applyFont="1" applyBorder="1" applyAlignment="1" applyProtection="1">
      <alignment vertical="center"/>
      <protection hidden="1"/>
    </xf>
    <xf numFmtId="3" fontId="65" fillId="4" borderId="67" xfId="1" applyNumberFormat="1" applyFont="1" applyFill="1" applyBorder="1" applyAlignment="1" applyProtection="1">
      <alignment vertical="center" shrinkToFit="1"/>
      <protection hidden="1"/>
    </xf>
    <xf numFmtId="3" fontId="65" fillId="4" borderId="68" xfId="1" applyNumberFormat="1" applyFont="1" applyFill="1" applyBorder="1" applyAlignment="1" applyProtection="1">
      <alignment vertical="center" shrinkToFit="1"/>
      <protection hidden="1"/>
    </xf>
    <xf numFmtId="49" fontId="28" fillId="0" borderId="60" xfId="6" applyNumberFormat="1" applyBorder="1" applyAlignment="1">
      <alignment horizontal="left" vertical="center"/>
    </xf>
    <xf numFmtId="49" fontId="28" fillId="0" borderId="86" xfId="6" applyNumberFormat="1" applyBorder="1" applyAlignment="1">
      <alignment horizontal="left" vertical="center"/>
    </xf>
    <xf numFmtId="49" fontId="28" fillId="0" borderId="61" xfId="6" applyNumberFormat="1" applyBorder="1" applyAlignment="1">
      <alignment horizontal="left" vertical="center"/>
    </xf>
    <xf numFmtId="49" fontId="79" fillId="0" borderId="1" xfId="6" applyNumberFormat="1" applyFont="1" applyBorder="1" applyAlignment="1">
      <alignment horizontal="center" vertical="center"/>
    </xf>
    <xf numFmtId="49" fontId="46" fillId="0" borderId="19" xfId="0" applyNumberFormat="1" applyFont="1" applyBorder="1" applyAlignment="1">
      <alignment vertical="center"/>
    </xf>
    <xf numFmtId="49" fontId="46" fillId="0" borderId="42" xfId="0" applyNumberFormat="1" applyFont="1" applyBorder="1" applyAlignment="1">
      <alignment vertical="center"/>
    </xf>
    <xf numFmtId="49" fontId="53" fillId="0" borderId="1" xfId="6" applyNumberFormat="1" applyFont="1" applyBorder="1" applyAlignment="1">
      <alignment horizontal="center" vertical="center"/>
    </xf>
    <xf numFmtId="49" fontId="46" fillId="0" borderId="87" xfId="0" applyNumberFormat="1" applyFont="1" applyBorder="1" applyAlignment="1">
      <alignment vertical="center"/>
    </xf>
    <xf numFmtId="49" fontId="46" fillId="0" borderId="88" xfId="0" applyNumberFormat="1" applyFont="1" applyBorder="1" applyAlignment="1">
      <alignment vertical="center"/>
    </xf>
    <xf numFmtId="0" fontId="78" fillId="10" borderId="42" xfId="6" applyFont="1" applyFill="1" applyBorder="1" applyAlignment="1">
      <alignment horizontal="center" vertical="center"/>
    </xf>
    <xf numFmtId="0" fontId="78" fillId="10" borderId="51" xfId="6" applyFont="1" applyFill="1" applyBorder="1" applyAlignment="1">
      <alignment horizontal="center" vertical="center"/>
    </xf>
    <xf numFmtId="49" fontId="78" fillId="10" borderId="42" xfId="6" applyNumberFormat="1" applyFont="1" applyFill="1" applyBorder="1" applyAlignment="1">
      <alignment horizontal="center" vertical="center" wrapText="1"/>
    </xf>
    <xf numFmtId="49" fontId="78" fillId="10" borderId="51" xfId="6" applyNumberFormat="1" applyFont="1" applyFill="1" applyBorder="1" applyAlignment="1">
      <alignment horizontal="center" vertical="center" wrapText="1"/>
    </xf>
    <xf numFmtId="0" fontId="78" fillId="10" borderId="58" xfId="6" applyFont="1" applyFill="1" applyBorder="1" applyAlignment="1">
      <alignment horizontal="center" vertical="center" wrapText="1"/>
    </xf>
    <xf numFmtId="0" fontId="78" fillId="10" borderId="89" xfId="6" applyFont="1" applyFill="1" applyBorder="1" applyAlignment="1">
      <alignment horizontal="center" vertical="center" wrapText="1"/>
    </xf>
    <xf numFmtId="0" fontId="78" fillId="10" borderId="90" xfId="6" applyFont="1" applyFill="1" applyBorder="1" applyAlignment="1">
      <alignment horizontal="center" vertical="center" wrapText="1"/>
    </xf>
    <xf numFmtId="0" fontId="78" fillId="10" borderId="91" xfId="6" applyFont="1" applyFill="1" applyBorder="1" applyAlignment="1">
      <alignment horizontal="center" vertical="center" wrapText="1"/>
    </xf>
    <xf numFmtId="0" fontId="78" fillId="10" borderId="92" xfId="6" applyFont="1" applyFill="1" applyBorder="1" applyAlignment="1">
      <alignment horizontal="center" vertical="center" wrapText="1"/>
    </xf>
    <xf numFmtId="0" fontId="78" fillId="10" borderId="93" xfId="6" applyFont="1" applyFill="1" applyBorder="1" applyAlignment="1">
      <alignment horizontal="center" vertical="center" wrapText="1"/>
    </xf>
    <xf numFmtId="0" fontId="78" fillId="10" borderId="32" xfId="6" applyFont="1" applyFill="1" applyBorder="1" applyAlignment="1">
      <alignment horizontal="center" vertical="center" wrapText="1"/>
    </xf>
    <xf numFmtId="0" fontId="78" fillId="10" borderId="33" xfId="6" applyFont="1" applyFill="1" applyBorder="1" applyAlignment="1">
      <alignment horizontal="center" vertical="center" wrapText="1"/>
    </xf>
    <xf numFmtId="0" fontId="76" fillId="0" borderId="56" xfId="6" applyFont="1" applyBorder="1" applyAlignment="1">
      <alignment horizontal="left" vertical="center" shrinkToFit="1"/>
    </xf>
    <xf numFmtId="0" fontId="76" fillId="0" borderId="94" xfId="6" applyFont="1" applyBorder="1" applyAlignment="1">
      <alignment horizontal="left" vertical="center" shrinkToFit="1"/>
    </xf>
    <xf numFmtId="0" fontId="77" fillId="0" borderId="32" xfId="6" applyFont="1" applyBorder="1" applyAlignment="1">
      <alignment horizontal="center" vertical="center"/>
    </xf>
    <xf numFmtId="0" fontId="77" fillId="0" borderId="63" xfId="6" applyFont="1" applyBorder="1" applyAlignment="1">
      <alignment horizontal="center" vertical="center"/>
    </xf>
    <xf numFmtId="0" fontId="77" fillId="0" borderId="33" xfId="6" applyFont="1" applyBorder="1" applyAlignment="1">
      <alignment horizontal="center" vertical="center"/>
    </xf>
    <xf numFmtId="0" fontId="53" fillId="0" borderId="22" xfId="6" applyFont="1" applyBorder="1" applyAlignment="1">
      <alignment horizontal="center" vertical="center"/>
    </xf>
    <xf numFmtId="0" fontId="53" fillId="0" borderId="0" xfId="6" applyFont="1" applyBorder="1" applyAlignment="1">
      <alignment horizontal="center" vertical="center"/>
    </xf>
    <xf numFmtId="0" fontId="78" fillId="10" borderId="63" xfId="6" applyFont="1" applyFill="1" applyBorder="1" applyAlignment="1">
      <alignment horizontal="center" vertical="center" wrapText="1"/>
    </xf>
    <xf numFmtId="49" fontId="78" fillId="10" borderId="1" xfId="6" applyNumberFormat="1" applyFont="1" applyFill="1" applyBorder="1" applyAlignment="1">
      <alignment horizontal="center" vertical="center" wrapText="1"/>
    </xf>
    <xf numFmtId="0" fontId="78" fillId="10" borderId="1" xfId="6" applyFont="1" applyFill="1" applyBorder="1" applyAlignment="1">
      <alignment horizontal="center" vertical="center" wrapText="1"/>
    </xf>
    <xf numFmtId="49" fontId="83" fillId="0" borderId="1" xfId="6" applyNumberFormat="1" applyFont="1" applyBorder="1" applyAlignment="1">
      <alignment horizontal="center" vertical="center"/>
    </xf>
    <xf numFmtId="49" fontId="55" fillId="4" borderId="0" xfId="10" applyNumberFormat="1" applyFont="1" applyFill="1" applyBorder="1" applyAlignment="1" applyProtection="1">
      <alignment horizontal="center" vertical="center"/>
      <protection hidden="1"/>
    </xf>
    <xf numFmtId="49" fontId="32" fillId="4" borderId="8" xfId="8" applyNumberFormat="1" applyFont="1" applyFill="1" applyBorder="1" applyAlignment="1" applyProtection="1">
      <alignment vertical="center" shrinkToFit="1"/>
      <protection hidden="1"/>
    </xf>
    <xf numFmtId="49" fontId="30" fillId="13" borderId="95" xfId="8" applyNumberFormat="1" applyFont="1" applyFill="1" applyBorder="1" applyAlignment="1" applyProtection="1">
      <alignment horizontal="center" vertical="center" wrapText="1"/>
      <protection hidden="1"/>
    </xf>
    <xf numFmtId="49" fontId="30" fillId="13" borderId="37" xfId="8" applyNumberFormat="1" applyFont="1" applyFill="1" applyBorder="1" applyAlignment="1" applyProtection="1">
      <alignment horizontal="center" vertical="center" wrapText="1"/>
      <protection hidden="1"/>
    </xf>
    <xf numFmtId="49" fontId="30" fillId="3" borderId="10" xfId="8" applyNumberFormat="1" applyFont="1" applyFill="1" applyBorder="1" applyAlignment="1" applyProtection="1">
      <alignment horizontal="center" vertical="center" wrapText="1"/>
      <protection hidden="1"/>
    </xf>
    <xf numFmtId="49" fontId="30" fillId="13" borderId="10" xfId="8" applyNumberFormat="1" applyFont="1" applyFill="1" applyBorder="1" applyAlignment="1" applyProtection="1">
      <alignment horizontal="center" vertical="center" wrapText="1"/>
      <protection hidden="1"/>
    </xf>
    <xf numFmtId="0" fontId="71" fillId="0" borderId="0" xfId="6" applyFont="1" applyAlignment="1">
      <alignment horizontal="center" vertical="center"/>
    </xf>
    <xf numFmtId="0" fontId="19" fillId="0" borderId="0" xfId="5" applyFont="1" applyAlignment="1">
      <alignment horizontal="center" vertical="center"/>
    </xf>
    <xf numFmtId="49" fontId="19" fillId="0" borderId="0" xfId="5" applyNumberFormat="1" applyFont="1" applyAlignment="1">
      <alignment horizontal="center" vertical="center"/>
    </xf>
    <xf numFmtId="0" fontId="77" fillId="0" borderId="32" xfId="6" applyFont="1" applyBorder="1" applyAlignment="1" applyProtection="1">
      <alignment horizontal="center" vertical="center"/>
      <protection locked="0"/>
    </xf>
    <xf numFmtId="0" fontId="77" fillId="0" borderId="63" xfId="6" applyFont="1" applyBorder="1" applyAlignment="1" applyProtection="1">
      <alignment horizontal="center" vertical="center"/>
      <protection locked="0"/>
    </xf>
    <xf numFmtId="0" fontId="77" fillId="0" borderId="33" xfId="6" applyFont="1" applyBorder="1" applyAlignment="1" applyProtection="1">
      <alignment horizontal="center" vertical="center"/>
      <protection locked="0"/>
    </xf>
    <xf numFmtId="0" fontId="53" fillId="0" borderId="22" xfId="6" applyFont="1" applyBorder="1" applyAlignment="1" applyProtection="1">
      <alignment vertical="center"/>
      <protection locked="0"/>
    </xf>
    <xf numFmtId="0" fontId="53" fillId="0" borderId="0" xfId="6" applyFont="1" applyBorder="1" applyAlignment="1" applyProtection="1">
      <alignment vertical="center"/>
      <protection locked="0"/>
    </xf>
    <xf numFmtId="49" fontId="79" fillId="0" borderId="1" xfId="6" applyNumberFormat="1" applyFont="1" applyBorder="1" applyAlignment="1" applyProtection="1">
      <alignment horizontal="center" vertical="center"/>
      <protection locked="0"/>
    </xf>
    <xf numFmtId="49" fontId="28" fillId="0" borderId="60" xfId="6" applyNumberFormat="1" applyBorder="1" applyAlignment="1" applyProtection="1">
      <alignment horizontal="left" vertical="center"/>
      <protection locked="0"/>
    </xf>
    <xf numFmtId="49" fontId="28" fillId="0" borderId="86" xfId="6" applyNumberFormat="1" applyBorder="1" applyAlignment="1" applyProtection="1">
      <alignment horizontal="left" vertical="center"/>
      <protection locked="0"/>
    </xf>
    <xf numFmtId="49" fontId="28" fillId="0" borderId="61" xfId="6" applyNumberFormat="1" applyBorder="1" applyAlignment="1" applyProtection="1">
      <alignment horizontal="left" vertical="center"/>
      <protection locked="0"/>
    </xf>
    <xf numFmtId="49" fontId="46" fillId="0" borderId="19" xfId="6" applyNumberFormat="1" applyFont="1" applyBorder="1" applyAlignment="1">
      <alignment vertical="center"/>
    </xf>
    <xf numFmtId="49" fontId="46" fillId="0" borderId="42" xfId="6" applyNumberFormat="1" applyFont="1" applyBorder="1" applyAlignment="1">
      <alignment vertical="center"/>
    </xf>
    <xf numFmtId="49" fontId="53" fillId="0" borderId="1" xfId="6" applyNumberFormat="1" applyFont="1" applyBorder="1" applyAlignment="1" applyProtection="1">
      <alignment horizontal="center" vertical="center"/>
      <protection locked="0"/>
    </xf>
    <xf numFmtId="49" fontId="46" fillId="0" borderId="87" xfId="6" applyNumberFormat="1" applyFont="1" applyBorder="1" applyAlignment="1">
      <alignment vertical="center"/>
    </xf>
    <xf numFmtId="49" fontId="46" fillId="0" borderId="88" xfId="6" applyNumberFormat="1" applyFont="1" applyBorder="1" applyAlignment="1">
      <alignment vertical="center"/>
    </xf>
    <xf numFmtId="0" fontId="46" fillId="0" borderId="42" xfId="6" applyNumberFormat="1" applyFont="1" applyBorder="1" applyAlignment="1">
      <alignment vertical="center"/>
    </xf>
    <xf numFmtId="49" fontId="46" fillId="0" borderId="61" xfId="6" applyNumberFormat="1" applyFont="1" applyBorder="1" applyAlignment="1">
      <alignment vertical="center"/>
    </xf>
    <xf numFmtId="0" fontId="46" fillId="0" borderId="1" xfId="6" applyNumberFormat="1" applyFont="1" applyBorder="1" applyAlignment="1">
      <alignment vertical="center"/>
    </xf>
    <xf numFmtId="49" fontId="63" fillId="4" borderId="98" xfId="9" applyNumberFormat="1" applyFont="1" applyFill="1" applyBorder="1" applyAlignment="1" applyProtection="1">
      <alignment horizontal="center" vertical="top" textRotation="255" shrinkToFit="1"/>
      <protection locked="0"/>
    </xf>
    <xf numFmtId="49" fontId="63" fillId="4" borderId="99" xfId="9" applyNumberFormat="1" applyFont="1" applyFill="1" applyBorder="1" applyAlignment="1" applyProtection="1">
      <alignment horizontal="center" vertical="top" textRotation="255" shrinkToFit="1"/>
      <protection locked="0"/>
    </xf>
    <xf numFmtId="49" fontId="63" fillId="4" borderId="100" xfId="9" applyNumberFormat="1" applyFont="1" applyFill="1" applyBorder="1" applyAlignment="1" applyProtection="1">
      <alignment horizontal="center" vertical="top" textRotation="255" shrinkToFit="1"/>
      <protection locked="0"/>
    </xf>
    <xf numFmtId="49" fontId="63" fillId="4" borderId="98" xfId="9" applyNumberFormat="1" applyFont="1" applyFill="1" applyBorder="1" applyAlignment="1" applyProtection="1">
      <alignment horizontal="center" vertical="top" textRotation="255" wrapText="1"/>
      <protection locked="0"/>
    </xf>
    <xf numFmtId="49" fontId="63" fillId="4" borderId="99" xfId="9" applyNumberFormat="1" applyFont="1" applyFill="1" applyBorder="1" applyAlignment="1" applyProtection="1">
      <alignment horizontal="center" vertical="top" textRotation="255" wrapText="1"/>
      <protection locked="0"/>
    </xf>
    <xf numFmtId="49" fontId="63" fillId="4" borderId="100" xfId="9" applyNumberFormat="1" applyFont="1" applyFill="1" applyBorder="1" applyAlignment="1" applyProtection="1">
      <alignment horizontal="center" vertical="top" textRotation="255" wrapText="1"/>
      <protection locked="0"/>
    </xf>
    <xf numFmtId="0" fontId="42" fillId="4" borderId="98" xfId="9" applyFont="1" applyFill="1" applyBorder="1" applyAlignment="1" applyProtection="1">
      <alignment horizontal="center" vertical="center" textRotation="255"/>
      <protection locked="0"/>
    </xf>
    <xf numFmtId="0" fontId="42" fillId="4" borderId="99" xfId="9" applyFont="1" applyFill="1" applyBorder="1" applyAlignment="1" applyProtection="1">
      <alignment horizontal="center" vertical="center" textRotation="255"/>
      <protection locked="0"/>
    </xf>
    <xf numFmtId="0" fontId="42" fillId="4" borderId="100" xfId="9" applyFont="1" applyFill="1" applyBorder="1" applyAlignment="1" applyProtection="1">
      <alignment horizontal="center" vertical="center" textRotation="255"/>
      <protection locked="0"/>
    </xf>
    <xf numFmtId="49" fontId="14" fillId="4" borderId="98" xfId="9" applyNumberFormat="1" applyFont="1" applyFill="1" applyBorder="1" applyAlignment="1" applyProtection="1">
      <alignment horizontal="center" vertical="top" textRotation="255" shrinkToFit="1"/>
      <protection locked="0"/>
    </xf>
    <xf numFmtId="49" fontId="14" fillId="4" borderId="99" xfId="9" applyNumberFormat="1" applyFont="1" applyFill="1" applyBorder="1" applyAlignment="1" applyProtection="1">
      <alignment horizontal="center" vertical="top" textRotation="255" shrinkToFit="1"/>
      <protection locked="0"/>
    </xf>
    <xf numFmtId="49" fontId="14" fillId="4" borderId="100" xfId="9" applyNumberFormat="1" applyFont="1" applyFill="1" applyBorder="1" applyAlignment="1" applyProtection="1">
      <alignment horizontal="center" vertical="top" textRotation="255" shrinkToFit="1"/>
      <protection locked="0"/>
    </xf>
    <xf numFmtId="49" fontId="14" fillId="4" borderId="98" xfId="9" applyNumberFormat="1" applyFont="1" applyFill="1" applyBorder="1" applyAlignment="1" applyProtection="1">
      <alignment horizontal="center" vertical="top" textRotation="255" wrapText="1" shrinkToFit="1"/>
      <protection locked="0"/>
    </xf>
    <xf numFmtId="49" fontId="14" fillId="4" borderId="99" xfId="9" applyNumberFormat="1" applyFont="1" applyFill="1" applyBorder="1" applyAlignment="1" applyProtection="1">
      <alignment horizontal="center" vertical="top" textRotation="255" wrapText="1" shrinkToFit="1"/>
      <protection locked="0"/>
    </xf>
    <xf numFmtId="49" fontId="63" fillId="4" borderId="100" xfId="9" applyNumberFormat="1" applyFont="1" applyFill="1" applyBorder="1" applyAlignment="1" applyProtection="1">
      <alignment horizontal="center" vertical="top" textRotation="255" wrapText="1" shrinkToFit="1"/>
      <protection locked="0"/>
    </xf>
    <xf numFmtId="49" fontId="63" fillId="4" borderId="101" xfId="9" applyNumberFormat="1" applyFont="1" applyFill="1" applyBorder="1" applyAlignment="1" applyProtection="1">
      <alignment horizontal="center" vertical="center" shrinkToFit="1"/>
      <protection locked="0"/>
    </xf>
    <xf numFmtId="49" fontId="63" fillId="4" borderId="97" xfId="9" applyNumberFormat="1" applyFont="1" applyFill="1" applyBorder="1" applyAlignment="1" applyProtection="1">
      <alignment horizontal="center" vertical="center" shrinkToFit="1"/>
      <protection locked="0"/>
    </xf>
    <xf numFmtId="49" fontId="63" fillId="4" borderId="102" xfId="9" applyNumberFormat="1" applyFont="1" applyFill="1" applyBorder="1" applyAlignment="1" applyProtection="1">
      <alignment horizontal="center" vertical="center" shrinkToFit="1"/>
      <protection locked="0"/>
    </xf>
    <xf numFmtId="49" fontId="63" fillId="4" borderId="103" xfId="9" applyNumberFormat="1" applyFont="1" applyFill="1" applyBorder="1" applyAlignment="1" applyProtection="1">
      <alignment horizontal="center" vertical="center" shrinkToFit="1"/>
      <protection locked="0"/>
    </xf>
    <xf numFmtId="49" fontId="63" fillId="4" borderId="96" xfId="9" applyNumberFormat="1" applyFont="1" applyFill="1" applyBorder="1" applyAlignment="1" applyProtection="1">
      <alignment horizontal="center" vertical="center" shrinkToFit="1"/>
      <protection locked="0"/>
    </xf>
    <xf numFmtId="49" fontId="63" fillId="4" borderId="104" xfId="9" applyNumberFormat="1" applyFont="1" applyFill="1" applyBorder="1" applyAlignment="1" applyProtection="1">
      <alignment horizontal="center" vertical="center" shrinkToFit="1"/>
      <protection locked="0"/>
    </xf>
    <xf numFmtId="0" fontId="81" fillId="4" borderId="0" xfId="9" applyFont="1" applyFill="1" applyBorder="1" applyAlignment="1" applyProtection="1">
      <alignment horizontal="left" vertical="center" shrinkToFit="1"/>
      <protection hidden="1"/>
    </xf>
    <xf numFmtId="0" fontId="55" fillId="4" borderId="0" xfId="9" applyFont="1" applyFill="1" applyBorder="1" applyAlignment="1" applyProtection="1">
      <alignment horizontal="right" vertical="center"/>
      <protection hidden="1"/>
    </xf>
    <xf numFmtId="49" fontId="63" fillId="4" borderId="98" xfId="9" applyNumberFormat="1" applyFont="1" applyFill="1" applyBorder="1" applyAlignment="1" applyProtection="1">
      <alignment horizontal="center" vertical="center" textRotation="255" shrinkToFit="1"/>
      <protection locked="0"/>
    </xf>
    <xf numFmtId="49" fontId="63" fillId="4" borderId="99" xfId="9" applyNumberFormat="1" applyFont="1" applyFill="1" applyBorder="1" applyAlignment="1" applyProtection="1">
      <alignment horizontal="center" vertical="center" textRotation="255" shrinkToFit="1"/>
      <protection locked="0"/>
    </xf>
    <xf numFmtId="49" fontId="63" fillId="4" borderId="100" xfId="9" applyNumberFormat="1" applyFont="1" applyFill="1" applyBorder="1" applyAlignment="1" applyProtection="1">
      <alignment horizontal="center" vertical="center" textRotation="255" shrinkToFit="1"/>
      <protection locked="0"/>
    </xf>
    <xf numFmtId="0" fontId="84" fillId="17" borderId="0" xfId="9" applyFont="1" applyFill="1" applyAlignment="1" applyProtection="1">
      <alignment horizontal="center" vertical="center" shrinkToFit="1"/>
      <protection hidden="1"/>
    </xf>
    <xf numFmtId="0" fontId="47" fillId="0" borderId="0" xfId="9" applyFont="1" applyAlignment="1" applyProtection="1">
      <alignment horizontal="center" vertical="center" shrinkToFit="1"/>
      <protection hidden="1"/>
    </xf>
    <xf numFmtId="0" fontId="28" fillId="14" borderId="105" xfId="9" applyFill="1" applyBorder="1" applyAlignment="1" applyProtection="1">
      <alignment horizontal="center" vertical="center" shrinkToFit="1"/>
      <protection hidden="1"/>
    </xf>
    <xf numFmtId="0" fontId="28" fillId="14" borderId="106" xfId="9" applyFill="1" applyBorder="1" applyAlignment="1" applyProtection="1">
      <alignment horizontal="center" vertical="center" shrinkToFit="1"/>
      <protection hidden="1"/>
    </xf>
    <xf numFmtId="0" fontId="28" fillId="14" borderId="107" xfId="9" applyFill="1" applyBorder="1" applyAlignment="1" applyProtection="1">
      <alignment horizontal="center" vertical="center" shrinkToFit="1"/>
      <protection hidden="1"/>
    </xf>
    <xf numFmtId="49" fontId="55" fillId="4" borderId="105" xfId="9" applyNumberFormat="1" applyFont="1" applyFill="1" applyBorder="1" applyAlignment="1" applyProtection="1">
      <alignment horizontal="center" vertical="center" shrinkToFit="1"/>
      <protection locked="0"/>
    </xf>
    <xf numFmtId="49" fontId="55" fillId="4" borderId="106" xfId="9" applyNumberFormat="1" applyFont="1" applyFill="1" applyBorder="1" applyAlignment="1" applyProtection="1">
      <alignment horizontal="center" vertical="center" shrinkToFit="1"/>
      <protection locked="0"/>
    </xf>
    <xf numFmtId="49" fontId="55" fillId="4" borderId="107" xfId="9" applyNumberFormat="1" applyFont="1" applyFill="1" applyBorder="1" applyAlignment="1" applyProtection="1">
      <alignment horizontal="center" vertical="center" shrinkToFit="1"/>
      <protection locked="0"/>
    </xf>
    <xf numFmtId="0" fontId="51" fillId="4" borderId="0" xfId="9" applyFont="1" applyFill="1" applyAlignment="1" applyProtection="1">
      <alignment horizontal="left" vertical="center" shrinkToFit="1"/>
      <protection hidden="1"/>
    </xf>
    <xf numFmtId="0" fontId="51" fillId="4" borderId="0" xfId="9" applyFont="1" applyFill="1" applyBorder="1" applyAlignment="1" applyProtection="1">
      <alignment horizontal="left" vertical="center" shrinkToFit="1"/>
      <protection hidden="1"/>
    </xf>
    <xf numFmtId="0" fontId="51" fillId="14" borderId="18" xfId="9" applyFont="1" applyFill="1" applyBorder="1" applyAlignment="1" applyProtection="1">
      <alignment horizontal="center" vertical="center" shrinkToFit="1"/>
      <protection hidden="1"/>
    </xf>
    <xf numFmtId="0" fontId="51" fillId="14" borderId="9" xfId="9" applyFont="1" applyFill="1" applyBorder="1" applyAlignment="1" applyProtection="1">
      <alignment horizontal="center" vertical="center" shrinkToFit="1"/>
      <protection hidden="1"/>
    </xf>
    <xf numFmtId="0" fontId="51" fillId="14" borderId="19" xfId="9" applyFont="1" applyFill="1" applyBorder="1" applyAlignment="1" applyProtection="1">
      <alignment horizontal="center" vertical="center" shrinkToFit="1"/>
      <protection hidden="1"/>
    </xf>
    <xf numFmtId="49" fontId="56" fillId="4" borderId="42" xfId="9" applyNumberFormat="1" applyFont="1" applyFill="1" applyBorder="1" applyAlignment="1" applyProtection="1">
      <alignment horizontal="center" vertical="center" shrinkToFit="1"/>
      <protection locked="0"/>
    </xf>
    <xf numFmtId="49" fontId="56" fillId="4" borderId="51" xfId="9" applyNumberFormat="1" applyFont="1" applyFill="1" applyBorder="1" applyAlignment="1" applyProtection="1">
      <alignment horizontal="center" vertical="center" shrinkToFit="1"/>
      <protection locked="0"/>
    </xf>
    <xf numFmtId="49" fontId="63" fillId="4" borderId="98" xfId="9" applyNumberFormat="1" applyFont="1" applyFill="1" applyBorder="1" applyAlignment="1" applyProtection="1">
      <alignment horizontal="center" vertical="center" textRotation="255"/>
      <protection locked="0"/>
    </xf>
    <xf numFmtId="49" fontId="63" fillId="4" borderId="99" xfId="9" applyNumberFormat="1" applyFont="1" applyFill="1" applyBorder="1" applyAlignment="1" applyProtection="1">
      <alignment horizontal="center" vertical="center" textRotation="255"/>
      <protection locked="0"/>
    </xf>
    <xf numFmtId="49" fontId="63" fillId="4" borderId="100" xfId="9" applyNumberFormat="1" applyFont="1" applyFill="1" applyBorder="1" applyAlignment="1" applyProtection="1">
      <alignment horizontal="center" vertical="center" textRotation="255"/>
      <protection locked="0"/>
    </xf>
    <xf numFmtId="0" fontId="47" fillId="4" borderId="0" xfId="9" applyFont="1" applyFill="1" applyAlignment="1" applyProtection="1">
      <alignment horizontal="center" vertical="center" shrinkToFit="1"/>
      <protection hidden="1"/>
    </xf>
    <xf numFmtId="49" fontId="55" fillId="4" borderId="105" xfId="9" applyNumberFormat="1" applyFont="1" applyFill="1" applyBorder="1" applyAlignment="1" applyProtection="1">
      <alignment horizontal="center" vertical="center"/>
      <protection locked="0"/>
    </xf>
    <xf numFmtId="49" fontId="55" fillId="4" borderId="106" xfId="9" applyNumberFormat="1" applyFont="1" applyFill="1" applyBorder="1" applyAlignment="1" applyProtection="1">
      <alignment horizontal="center" vertical="center"/>
      <protection locked="0"/>
    </xf>
    <xf numFmtId="49" fontId="55" fillId="4" borderId="107" xfId="9" applyNumberFormat="1" applyFont="1" applyFill="1" applyBorder="1" applyAlignment="1" applyProtection="1">
      <alignment horizontal="center" vertical="center"/>
      <protection locked="0"/>
    </xf>
    <xf numFmtId="0" fontId="63" fillId="4" borderId="18" xfId="9" applyFont="1" applyFill="1" applyBorder="1" applyAlignment="1" applyProtection="1">
      <alignment horizontal="center" vertical="center"/>
      <protection locked="0"/>
    </xf>
    <xf numFmtId="0" fontId="63" fillId="4" borderId="19" xfId="9" applyFont="1" applyFill="1" applyBorder="1" applyAlignment="1" applyProtection="1">
      <alignment horizontal="center" vertical="center"/>
      <protection locked="0"/>
    </xf>
    <xf numFmtId="0" fontId="63" fillId="4" borderId="23" xfId="9" applyFont="1" applyFill="1" applyBorder="1" applyAlignment="1" applyProtection="1">
      <alignment horizontal="center" vertical="center"/>
      <protection locked="0"/>
    </xf>
    <xf numFmtId="0" fontId="63" fillId="4" borderId="25" xfId="9" applyFont="1" applyFill="1" applyBorder="1" applyAlignment="1" applyProtection="1">
      <alignment horizontal="center" vertical="center"/>
      <protection locked="0"/>
    </xf>
    <xf numFmtId="49" fontId="55" fillId="4" borderId="108" xfId="9" applyNumberFormat="1" applyFont="1" applyFill="1" applyBorder="1" applyAlignment="1" applyProtection="1">
      <alignment horizontal="center" vertical="center"/>
      <protection locked="0"/>
    </xf>
    <xf numFmtId="49" fontId="55" fillId="4" borderId="109" xfId="9" applyNumberFormat="1" applyFont="1" applyFill="1" applyBorder="1" applyAlignment="1" applyProtection="1">
      <alignment horizontal="center" vertical="center"/>
      <protection locked="0"/>
    </xf>
    <xf numFmtId="49" fontId="55" fillId="4" borderId="110" xfId="9" applyNumberFormat="1" applyFont="1" applyFill="1" applyBorder="1" applyAlignment="1" applyProtection="1">
      <alignment horizontal="center" vertical="center"/>
      <protection locked="0"/>
    </xf>
    <xf numFmtId="49" fontId="55" fillId="4" borderId="111" xfId="9" applyNumberFormat="1" applyFont="1" applyFill="1" applyBorder="1" applyAlignment="1" applyProtection="1">
      <alignment horizontal="center" vertical="center"/>
      <protection locked="0"/>
    </xf>
    <xf numFmtId="49" fontId="55" fillId="4" borderId="112" xfId="9" applyNumberFormat="1" applyFont="1" applyFill="1" applyBorder="1" applyAlignment="1" applyProtection="1">
      <alignment horizontal="center" vertical="center"/>
      <protection locked="0"/>
    </xf>
    <xf numFmtId="49" fontId="55" fillId="4" borderId="113" xfId="9" applyNumberFormat="1" applyFont="1" applyFill="1" applyBorder="1" applyAlignment="1" applyProtection="1">
      <alignment horizontal="center" vertical="center"/>
      <protection locked="0"/>
    </xf>
    <xf numFmtId="0" fontId="57" fillId="14" borderId="18" xfId="9" applyFont="1" applyFill="1" applyBorder="1" applyAlignment="1" applyProtection="1">
      <alignment horizontal="center" vertical="center"/>
      <protection hidden="1"/>
    </xf>
    <xf numFmtId="0" fontId="57" fillId="14" borderId="19" xfId="9" applyFont="1" applyFill="1" applyBorder="1" applyAlignment="1" applyProtection="1">
      <alignment horizontal="center" vertical="center"/>
      <protection hidden="1"/>
    </xf>
    <xf numFmtId="0" fontId="28" fillId="14" borderId="42" xfId="9" applyFill="1" applyBorder="1" applyAlignment="1" applyProtection="1">
      <alignment horizontal="center" vertical="center" shrinkToFit="1"/>
      <protection hidden="1"/>
    </xf>
    <xf numFmtId="0" fontId="28" fillId="14" borderId="50" xfId="9" applyFill="1" applyBorder="1" applyAlignment="1" applyProtection="1">
      <alignment horizontal="center" vertical="center" shrinkToFit="1"/>
      <protection hidden="1"/>
    </xf>
    <xf numFmtId="0" fontId="28" fillId="14" borderId="51" xfId="9" applyFill="1" applyBorder="1" applyAlignment="1" applyProtection="1">
      <alignment horizontal="center" vertical="center" shrinkToFit="1"/>
      <protection hidden="1"/>
    </xf>
    <xf numFmtId="49" fontId="55" fillId="4" borderId="42" xfId="9" applyNumberFormat="1" applyFont="1" applyFill="1" applyBorder="1" applyAlignment="1" applyProtection="1">
      <alignment horizontal="center" vertical="center"/>
      <protection locked="0"/>
    </xf>
    <xf numFmtId="49" fontId="55" fillId="4" borderId="50" xfId="9" applyNumberFormat="1" applyFont="1" applyFill="1" applyBorder="1" applyAlignment="1" applyProtection="1">
      <alignment horizontal="center" vertical="center"/>
      <protection locked="0"/>
    </xf>
    <xf numFmtId="49" fontId="55" fillId="4" borderId="51" xfId="9" applyNumberFormat="1" applyFont="1" applyFill="1" applyBorder="1" applyAlignment="1" applyProtection="1">
      <alignment horizontal="center" vertical="center"/>
      <protection locked="0"/>
    </xf>
    <xf numFmtId="49" fontId="63" fillId="4" borderId="42" xfId="9" applyNumberFormat="1" applyFont="1" applyFill="1" applyBorder="1" applyAlignment="1" applyProtection="1">
      <alignment horizontal="center" vertical="center" shrinkToFit="1"/>
      <protection locked="0"/>
    </xf>
    <xf numFmtId="49" fontId="63" fillId="4" borderId="51" xfId="9" applyNumberFormat="1" applyFont="1" applyFill="1" applyBorder="1" applyAlignment="1" applyProtection="1">
      <alignment horizontal="center" vertical="center" shrinkToFit="1"/>
      <protection locked="0"/>
    </xf>
  </cellXfs>
  <cellStyles count="14">
    <cellStyle name="桁区切り" xfId="1" builtinId="6"/>
    <cellStyle name="桁区切り 2" xfId="2"/>
    <cellStyle name="桁区切り 3" xfId="3"/>
    <cellStyle name="通貨 3" xfId="4"/>
    <cellStyle name="標準" xfId="0" builtinId="0"/>
    <cellStyle name="標準 10" xfId="5"/>
    <cellStyle name="標準 10 2" xfId="6"/>
    <cellStyle name="標準 2" xfId="7"/>
    <cellStyle name="標準 2 2" xfId="8"/>
    <cellStyle name="標準 2 3" xfId="9"/>
    <cellStyle name="標準 3" xfId="10"/>
    <cellStyle name="標準 4" xfId="11"/>
    <cellStyle name="標準 5" xfId="12"/>
    <cellStyle name="標準 6"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jpe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jpe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18.jpeg"/><Relationship Id="rId3" Type="http://schemas.openxmlformats.org/officeDocument/2006/relationships/image" Target="../media/image22.png"/><Relationship Id="rId7" Type="http://schemas.openxmlformats.org/officeDocument/2006/relationships/image" Target="../media/image23.png"/><Relationship Id="rId12" Type="http://schemas.openxmlformats.org/officeDocument/2006/relationships/image" Target="../media/image28.jpe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4.png"/><Relationship Id="rId11" Type="http://schemas.openxmlformats.org/officeDocument/2006/relationships/image" Target="../media/image27.png"/><Relationship Id="rId5" Type="http://schemas.openxmlformats.org/officeDocument/2006/relationships/image" Target="../media/image12.png"/><Relationship Id="rId10" Type="http://schemas.openxmlformats.org/officeDocument/2006/relationships/image" Target="../media/image26.png"/><Relationship Id="rId4" Type="http://schemas.openxmlformats.org/officeDocument/2006/relationships/image" Target="../media/image11.png"/><Relationship Id="rId9" Type="http://schemas.openxmlformats.org/officeDocument/2006/relationships/image" Target="../media/image25.png"/></Relationships>
</file>

<file path=xl/drawings/_rels/drawing5.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30.png"/><Relationship Id="rId7" Type="http://schemas.openxmlformats.org/officeDocument/2006/relationships/image" Target="../media/image31.png"/><Relationship Id="rId12" Type="http://schemas.openxmlformats.org/officeDocument/2006/relationships/image" Target="../media/image18.jpeg"/><Relationship Id="rId2" Type="http://schemas.openxmlformats.org/officeDocument/2006/relationships/image" Target="../media/image26.png"/><Relationship Id="rId1" Type="http://schemas.openxmlformats.org/officeDocument/2006/relationships/image" Target="../media/image29.png"/><Relationship Id="rId6" Type="http://schemas.openxmlformats.org/officeDocument/2006/relationships/image" Target="../media/image4.png"/><Relationship Id="rId11" Type="http://schemas.openxmlformats.org/officeDocument/2006/relationships/image" Target="../media/image34.jpeg"/><Relationship Id="rId5" Type="http://schemas.openxmlformats.org/officeDocument/2006/relationships/image" Target="../media/image12.png"/><Relationship Id="rId10" Type="http://schemas.openxmlformats.org/officeDocument/2006/relationships/image" Target="../media/image27.png"/><Relationship Id="rId4" Type="http://schemas.openxmlformats.org/officeDocument/2006/relationships/image" Target="../media/image11.png"/><Relationship Id="rId9"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xdr:from>
      <xdr:col>0</xdr:col>
      <xdr:colOff>561975</xdr:colOff>
      <xdr:row>47</xdr:row>
      <xdr:rowOff>114300</xdr:rowOff>
    </xdr:from>
    <xdr:to>
      <xdr:col>30</xdr:col>
      <xdr:colOff>342900</xdr:colOff>
      <xdr:row>47</xdr:row>
      <xdr:rowOff>114300</xdr:rowOff>
    </xdr:to>
    <xdr:sp macro="" textlink="">
      <xdr:nvSpPr>
        <xdr:cNvPr id="2" name="Line 4"/>
        <xdr:cNvSpPr>
          <a:spLocks noChangeShapeType="1"/>
        </xdr:cNvSpPr>
      </xdr:nvSpPr>
      <xdr:spPr bwMode="auto">
        <a:xfrm>
          <a:off x="561975" y="16316325"/>
          <a:ext cx="12868275" cy="0"/>
        </a:xfrm>
        <a:prstGeom prst="line">
          <a:avLst/>
        </a:prstGeom>
        <a:noFill/>
        <a:ln w="285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19</xdr:col>
      <xdr:colOff>139700</xdr:colOff>
      <xdr:row>15</xdr:row>
      <xdr:rowOff>73212</xdr:rowOff>
    </xdr:from>
    <xdr:to>
      <xdr:col>31</xdr:col>
      <xdr:colOff>228599</xdr:colOff>
      <xdr:row>46</xdr:row>
      <xdr:rowOff>200478</xdr:rowOff>
    </xdr:to>
    <xdr:sp macro="" textlink="">
      <xdr:nvSpPr>
        <xdr:cNvPr id="3" name="正方形/長方形 2"/>
        <xdr:cNvSpPr/>
      </xdr:nvSpPr>
      <xdr:spPr>
        <a:xfrm>
          <a:off x="8512175" y="6772275"/>
          <a:ext cx="5232399" cy="9411153"/>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aseline="0">
              <a:solidFill>
                <a:sysClr val="windowText" lastClr="000000"/>
              </a:solidFill>
            </a:rPr>
            <a:t>記入例</a:t>
          </a:r>
          <a:endParaRPr kumimoji="1" lang="en-US" altLang="ja-JP" sz="1800" baseline="0">
            <a:solidFill>
              <a:sysClr val="windowText" lastClr="000000"/>
            </a:solidFill>
          </a:endParaRPr>
        </a:p>
      </xdr:txBody>
    </xdr:sp>
    <xdr:clientData/>
  </xdr:twoCellAnchor>
  <xdr:twoCellAnchor editAs="oneCell">
    <xdr:from>
      <xdr:col>22</xdr:col>
      <xdr:colOff>371475</xdr:colOff>
      <xdr:row>60</xdr:row>
      <xdr:rowOff>66675</xdr:rowOff>
    </xdr:from>
    <xdr:to>
      <xdr:col>24</xdr:col>
      <xdr:colOff>276225</xdr:colOff>
      <xdr:row>63</xdr:row>
      <xdr:rowOff>76200</xdr:rowOff>
    </xdr:to>
    <xdr:pic>
      <xdr:nvPicPr>
        <xdr:cNvPr id="4"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297650"/>
          <a:ext cx="762000" cy="695325"/>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76200</xdr:colOff>
      <xdr:row>92</xdr:row>
      <xdr:rowOff>47625</xdr:rowOff>
    </xdr:from>
    <xdr:to>
      <xdr:col>27</xdr:col>
      <xdr:colOff>352425</xdr:colOff>
      <xdr:row>95</xdr:row>
      <xdr:rowOff>0</xdr:rowOff>
    </xdr:to>
    <xdr:pic>
      <xdr:nvPicPr>
        <xdr:cNvPr id="5"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05925" y="29422725"/>
          <a:ext cx="2847975" cy="1095375"/>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367392</xdr:colOff>
      <xdr:row>28</xdr:row>
      <xdr:rowOff>326568</xdr:rowOff>
    </xdr:from>
    <xdr:to>
      <xdr:col>20</xdr:col>
      <xdr:colOff>108857</xdr:colOff>
      <xdr:row>34</xdr:row>
      <xdr:rowOff>136070</xdr:rowOff>
    </xdr:to>
    <xdr:sp macro="" textlink="">
      <xdr:nvSpPr>
        <xdr:cNvPr id="6" name="右矢印 5"/>
        <xdr:cNvSpPr/>
      </xdr:nvSpPr>
      <xdr:spPr>
        <a:xfrm rot="10800000">
          <a:off x="7025367" y="11013618"/>
          <a:ext cx="1884590" cy="1314452"/>
        </a:xfrm>
        <a:prstGeom prst="rightArrow">
          <a:avLst>
            <a:gd name="adj1" fmla="val 50000"/>
            <a:gd name="adj2" fmla="val 544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152400</xdr:colOff>
      <xdr:row>16</xdr:row>
      <xdr:rowOff>368300</xdr:rowOff>
    </xdr:from>
    <xdr:ext cx="2857500" cy="762000"/>
    <xdr:sp macro="" textlink="">
      <xdr:nvSpPr>
        <xdr:cNvPr id="7" name="角丸四角形吹き出し 6"/>
        <xdr:cNvSpPr/>
      </xdr:nvSpPr>
      <xdr:spPr>
        <a:xfrm>
          <a:off x="10668000" y="7140575"/>
          <a:ext cx="2857500" cy="762000"/>
        </a:xfrm>
        <a:prstGeom prst="wedgeRoundRectCallout">
          <a:avLst>
            <a:gd name="adj1" fmla="val -65238"/>
            <a:gd name="adj2" fmla="val 54324"/>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400"/>
            </a:lnSpc>
          </a:pPr>
          <a:r>
            <a:rPr kumimoji="1" lang="ja-JP" altLang="en-US" sz="1600">
              <a:solidFill>
                <a:sysClr val="windowText" lastClr="000000"/>
              </a:solidFill>
              <a:latin typeface="+mn-ea"/>
              <a:ea typeface="+mn-ea"/>
            </a:rPr>
            <a:t>のし紙</a:t>
          </a:r>
          <a:r>
            <a:rPr kumimoji="1" lang="en-US" altLang="ja-JP" sz="1600" b="1">
              <a:solidFill>
                <a:sysClr val="windowText" lastClr="000000"/>
              </a:solidFill>
              <a:latin typeface="+mn-ea"/>
              <a:ea typeface="+mn-ea"/>
            </a:rPr>
            <a:t>【</a:t>
          </a:r>
          <a:r>
            <a:rPr kumimoji="1" lang="ja-JP" altLang="en-US" sz="1600" b="1">
              <a:solidFill>
                <a:sysClr val="windowText" lastClr="000000"/>
              </a:solidFill>
              <a:latin typeface="+mn-ea"/>
              <a:ea typeface="+mn-ea"/>
            </a:rPr>
            <a:t>無地のし</a:t>
          </a:r>
          <a:r>
            <a:rPr kumimoji="1" lang="en-US" altLang="ja-JP" sz="1600" b="1">
              <a:solidFill>
                <a:sysClr val="windowText" lastClr="000000"/>
              </a:solidFill>
              <a:latin typeface="+mn-ea"/>
              <a:ea typeface="+mn-ea"/>
            </a:rPr>
            <a:t>】</a:t>
          </a:r>
          <a:r>
            <a:rPr kumimoji="1" lang="ja-JP" altLang="en-US" sz="1600">
              <a:solidFill>
                <a:sysClr val="windowText" lastClr="000000"/>
              </a:solidFill>
              <a:latin typeface="+mn-ea"/>
              <a:ea typeface="+mn-ea"/>
            </a:rPr>
            <a:t>に、のし上をご指定の場合は、３列の枠内にご入力ください。</a:t>
          </a:r>
          <a:endParaRPr kumimoji="1" lang="en-US" altLang="ja-JP" sz="1600">
            <a:solidFill>
              <a:sysClr val="windowText" lastClr="000000"/>
            </a:solidFill>
            <a:latin typeface="+mn-ea"/>
            <a:ea typeface="+mn-ea"/>
          </a:endParaRPr>
        </a:p>
      </xdr:txBody>
    </xdr:sp>
    <xdr:clientData/>
  </xdr:oneCellAnchor>
  <xdr:oneCellAnchor>
    <xdr:from>
      <xdr:col>19</xdr:col>
      <xdr:colOff>354905</xdr:colOff>
      <xdr:row>43</xdr:row>
      <xdr:rowOff>109763</xdr:rowOff>
    </xdr:from>
    <xdr:ext cx="2668601" cy="1030221"/>
    <xdr:sp macro="" textlink="">
      <xdr:nvSpPr>
        <xdr:cNvPr id="8" name="角丸四角形吹き出し 7"/>
        <xdr:cNvSpPr/>
      </xdr:nvSpPr>
      <xdr:spPr>
        <a:xfrm>
          <a:off x="8727380" y="15083063"/>
          <a:ext cx="2668601" cy="1030221"/>
        </a:xfrm>
        <a:prstGeom prst="wedgeRoundRectCallout">
          <a:avLst>
            <a:gd name="adj1" fmla="val 61625"/>
            <a:gd name="adj2" fmla="val -31833"/>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tIns="46800" numCol="1" spcCol="1332000" rtlCol="0" anchor="ctr" anchorCtr="0">
          <a:noAutofit/>
        </a:bodyPr>
        <a:lstStyle/>
        <a:p>
          <a:pPr algn="l">
            <a:lnSpc>
              <a:spcPts val="1400"/>
            </a:lnSpc>
          </a:pPr>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名入れ</a:t>
          </a:r>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の印字をご指定の場合は、３列の枠内にご入力ください。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17</xdr:col>
      <xdr:colOff>361949</xdr:colOff>
      <xdr:row>3</xdr:row>
      <xdr:rowOff>4482</xdr:rowOff>
    </xdr:from>
    <xdr:to>
      <xdr:col>20</xdr:col>
      <xdr:colOff>723899</xdr:colOff>
      <xdr:row>5</xdr:row>
      <xdr:rowOff>371475</xdr:rowOff>
    </xdr:to>
    <xdr:sp macro="" textlink="">
      <xdr:nvSpPr>
        <xdr:cNvPr id="2" name="正方形/長方形 1"/>
        <xdr:cNvSpPr/>
      </xdr:nvSpPr>
      <xdr:spPr>
        <a:xfrm>
          <a:off x="20250149" y="1061757"/>
          <a:ext cx="5762625" cy="90039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配達時間帯希望</a:t>
          </a:r>
          <a:r>
            <a:rPr kumimoji="1" lang="en-US" altLang="ja-JP" sz="1400">
              <a:solidFill>
                <a:sysClr val="windowText" lastClr="000000"/>
              </a:solidFill>
            </a:rPr>
            <a:t>】</a:t>
          </a:r>
          <a:r>
            <a:rPr kumimoji="1" lang="ja-JP" altLang="en-US" sz="1400">
              <a:solidFill>
                <a:sysClr val="windowText" lastClr="000000"/>
              </a:solidFill>
            </a:rPr>
            <a:t>欄　～　</a:t>
          </a:r>
          <a:r>
            <a:rPr kumimoji="1" lang="en-US" altLang="ja-JP" sz="1400">
              <a:solidFill>
                <a:sysClr val="windowText" lastClr="000000"/>
              </a:solidFill>
            </a:rPr>
            <a:t>【</a:t>
          </a:r>
          <a:r>
            <a:rPr kumimoji="1" lang="ja-JP" altLang="en-US" sz="1400">
              <a:solidFill>
                <a:sysClr val="windowText" lastClr="000000"/>
              </a:solidFill>
            </a:rPr>
            <a:t>挨拶状有無</a:t>
          </a:r>
          <a:r>
            <a:rPr kumimoji="1" lang="en-US" altLang="ja-JP" sz="1400">
              <a:solidFill>
                <a:sysClr val="windowText" lastClr="000000"/>
              </a:solidFill>
            </a:rPr>
            <a:t>】</a:t>
          </a:r>
          <a:r>
            <a:rPr kumimoji="1" lang="ja-JP" altLang="en-US" sz="1400">
              <a:solidFill>
                <a:sysClr val="windowText" lastClr="000000"/>
              </a:solidFill>
            </a:rPr>
            <a:t>について</a:t>
          </a:r>
          <a:endParaRPr kumimoji="1" lang="en-US" altLang="ja-JP" sz="1400">
            <a:solidFill>
              <a:sysClr val="windowText" lastClr="000000"/>
            </a:solidFill>
          </a:endParaRPr>
        </a:p>
        <a:p>
          <a:pPr algn="l"/>
          <a:r>
            <a:rPr kumimoji="1" lang="ja-JP" altLang="en-US" sz="1400" b="1">
              <a:solidFill>
                <a:sysClr val="windowText" lastClr="000000"/>
              </a:solidFill>
            </a:rPr>
            <a:t>空欄</a:t>
          </a:r>
          <a:r>
            <a:rPr kumimoji="1" lang="ja-JP" altLang="en-US" sz="1400">
              <a:solidFill>
                <a:sysClr val="windowText" lastClr="000000"/>
              </a:solidFill>
            </a:rPr>
            <a:t>の場合は「</a:t>
          </a:r>
          <a:r>
            <a:rPr kumimoji="1" lang="ja-JP" altLang="en-US" sz="1400" b="1">
              <a:solidFill>
                <a:sysClr val="windowText" lastClr="000000"/>
              </a:solidFill>
            </a:rPr>
            <a:t>無し・不要</a:t>
          </a:r>
          <a:r>
            <a:rPr kumimoji="1" lang="ja-JP" altLang="en-US" sz="1400">
              <a:solidFill>
                <a:sysClr val="windowText" lastClr="000000"/>
              </a:solidFill>
            </a:rPr>
            <a:t>」として受付致します。</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内のし・外のし</a:t>
          </a:r>
          <a:r>
            <a:rPr kumimoji="1" lang="en-US" altLang="ja-JP" sz="1400">
              <a:solidFill>
                <a:sysClr val="windowText" lastClr="000000"/>
              </a:solidFill>
            </a:rPr>
            <a:t>】</a:t>
          </a:r>
          <a:r>
            <a:rPr kumimoji="1" lang="ja-JP" altLang="en-US" sz="1400">
              <a:solidFill>
                <a:sysClr val="windowText" lastClr="000000"/>
              </a:solidFill>
            </a:rPr>
            <a:t>欄が空欄の場合は、「</a:t>
          </a:r>
          <a:r>
            <a:rPr kumimoji="1" lang="ja-JP" altLang="en-US" sz="1400" b="1">
              <a:solidFill>
                <a:sysClr val="windowText" lastClr="000000"/>
              </a:solidFill>
            </a:rPr>
            <a:t>内のし</a:t>
          </a:r>
          <a:r>
            <a:rPr kumimoji="1" lang="ja-JP" altLang="en-US" sz="1400" b="0">
              <a:solidFill>
                <a:sysClr val="windowText" lastClr="000000"/>
              </a:solidFill>
            </a:rPr>
            <a:t>」</a:t>
          </a:r>
          <a:r>
            <a:rPr kumimoji="1" lang="ja-JP" altLang="en-US" sz="1400">
              <a:solidFill>
                <a:sysClr val="windowText" lastClr="000000"/>
              </a:solidFill>
            </a:rPr>
            <a:t>として受付致します。</a:t>
          </a:r>
        </a:p>
      </xdr:txBody>
    </xdr:sp>
    <xdr:clientData/>
  </xdr:twoCellAnchor>
  <mc:AlternateContent xmlns:mc="http://schemas.openxmlformats.org/markup-compatibility/2006">
    <mc:Choice xmlns:a14="http://schemas.microsoft.com/office/drawing/2010/main" Requires="a14">
      <xdr:twoCellAnchor editAs="absolute">
        <xdr:from>
          <xdr:col>6</xdr:col>
          <xdr:colOff>647700</xdr:colOff>
          <xdr:row>0</xdr:row>
          <xdr:rowOff>200025</xdr:rowOff>
        </xdr:from>
        <xdr:to>
          <xdr:col>8</xdr:col>
          <xdr:colOff>95250</xdr:colOff>
          <xdr:row>1</xdr:row>
          <xdr:rowOff>323850</xdr:rowOff>
        </xdr:to>
        <xdr:sp macro="" textlink="">
          <xdr:nvSpPr>
            <xdr:cNvPr id="61695" name="Button 255" hidden="1">
              <a:extLst>
                <a:ext uri="{63B3BB69-23CF-44E3-9099-C40C66FF867C}">
                  <a14:compatExt spid="_x0000_s616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申込書クリア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1657350</xdr:colOff>
          <xdr:row>0</xdr:row>
          <xdr:rowOff>219075</xdr:rowOff>
        </xdr:from>
        <xdr:to>
          <xdr:col>6</xdr:col>
          <xdr:colOff>152400</xdr:colOff>
          <xdr:row>1</xdr:row>
          <xdr:rowOff>342900</xdr:rowOff>
        </xdr:to>
        <xdr:sp macro="" textlink="">
          <xdr:nvSpPr>
            <xdr:cNvPr id="61722" name="Button 282" hidden="1">
              <a:extLst>
                <a:ext uri="{63B3BB69-23CF-44E3-9099-C40C66FF867C}">
                  <a14:compatExt spid="_x0000_s617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申込書作成</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absolute">
    <xdr:from>
      <xdr:col>8</xdr:col>
      <xdr:colOff>38100</xdr:colOff>
      <xdr:row>31</xdr:row>
      <xdr:rowOff>152400</xdr:rowOff>
    </xdr:from>
    <xdr:to>
      <xdr:col>9</xdr:col>
      <xdr:colOff>209550</xdr:colOff>
      <xdr:row>38</xdr:row>
      <xdr:rowOff>66675</xdr:rowOff>
    </xdr:to>
    <xdr:pic>
      <xdr:nvPicPr>
        <xdr:cNvPr id="96589" name="図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90900" y="6248400"/>
          <a:ext cx="3714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8</xdr:col>
      <xdr:colOff>57150</xdr:colOff>
      <xdr:row>31</xdr:row>
      <xdr:rowOff>152400</xdr:rowOff>
    </xdr:from>
    <xdr:to>
      <xdr:col>9</xdr:col>
      <xdr:colOff>200025</xdr:colOff>
      <xdr:row>33</xdr:row>
      <xdr:rowOff>133350</xdr:rowOff>
    </xdr:to>
    <xdr:pic>
      <xdr:nvPicPr>
        <xdr:cNvPr id="96590" name="図 3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0" y="6248400"/>
          <a:ext cx="342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10</xdr:col>
      <xdr:colOff>57150</xdr:colOff>
      <xdr:row>12</xdr:row>
      <xdr:rowOff>76200</xdr:rowOff>
    </xdr:from>
    <xdr:to>
      <xdr:col>10</xdr:col>
      <xdr:colOff>447675</xdr:colOff>
      <xdr:row>23</xdr:row>
      <xdr:rowOff>76200</xdr:rowOff>
    </xdr:to>
    <xdr:pic>
      <xdr:nvPicPr>
        <xdr:cNvPr id="96591" name="図 4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3114675"/>
          <a:ext cx="39052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23</xdr:col>
      <xdr:colOff>38100</xdr:colOff>
      <xdr:row>11</xdr:row>
      <xdr:rowOff>66675</xdr:rowOff>
    </xdr:from>
    <xdr:to>
      <xdr:col>25</xdr:col>
      <xdr:colOff>95250</xdr:colOff>
      <xdr:row>39</xdr:row>
      <xdr:rowOff>47625</xdr:rowOff>
    </xdr:to>
    <xdr:pic>
      <xdr:nvPicPr>
        <xdr:cNvPr id="96592" name="図 2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b="1302"/>
        <a:stretch>
          <a:fillRect/>
        </a:stretch>
      </xdr:blipFill>
      <xdr:spPr bwMode="auto">
        <a:xfrm>
          <a:off x="13382625" y="2924175"/>
          <a:ext cx="1733550" cy="510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22</xdr:col>
      <xdr:colOff>66675</xdr:colOff>
      <xdr:row>11</xdr:row>
      <xdr:rowOff>19050</xdr:rowOff>
    </xdr:from>
    <xdr:to>
      <xdr:col>22</xdr:col>
      <xdr:colOff>600075</xdr:colOff>
      <xdr:row>15</xdr:row>
      <xdr:rowOff>152400</xdr:rowOff>
    </xdr:to>
    <xdr:pic>
      <xdr:nvPicPr>
        <xdr:cNvPr id="96593" name="図 3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25400" y="2876550"/>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22</xdr:col>
      <xdr:colOff>95250</xdr:colOff>
      <xdr:row>29</xdr:row>
      <xdr:rowOff>76200</xdr:rowOff>
    </xdr:from>
    <xdr:to>
      <xdr:col>22</xdr:col>
      <xdr:colOff>600075</xdr:colOff>
      <xdr:row>39</xdr:row>
      <xdr:rowOff>161925</xdr:rowOff>
    </xdr:to>
    <xdr:pic>
      <xdr:nvPicPr>
        <xdr:cNvPr id="96594" name="図 3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b="1627"/>
        <a:stretch>
          <a:fillRect/>
        </a:stretch>
      </xdr:blipFill>
      <xdr:spPr bwMode="auto">
        <a:xfrm>
          <a:off x="12753975" y="5819775"/>
          <a:ext cx="504825"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18</xdr:col>
      <xdr:colOff>66675</xdr:colOff>
      <xdr:row>11</xdr:row>
      <xdr:rowOff>0</xdr:rowOff>
    </xdr:from>
    <xdr:to>
      <xdr:col>21</xdr:col>
      <xdr:colOff>581025</xdr:colOff>
      <xdr:row>39</xdr:row>
      <xdr:rowOff>66675</xdr:rowOff>
    </xdr:to>
    <xdr:pic>
      <xdr:nvPicPr>
        <xdr:cNvPr id="96595" name="図 3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b="1459"/>
        <a:stretch>
          <a:fillRect/>
        </a:stretch>
      </xdr:blipFill>
      <xdr:spPr bwMode="auto">
        <a:xfrm>
          <a:off x="9886950" y="2857500"/>
          <a:ext cx="2667000" cy="519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11</xdr:col>
      <xdr:colOff>419100</xdr:colOff>
      <xdr:row>11</xdr:row>
      <xdr:rowOff>0</xdr:rowOff>
    </xdr:from>
    <xdr:to>
      <xdr:col>14</xdr:col>
      <xdr:colOff>762000</xdr:colOff>
      <xdr:row>39</xdr:row>
      <xdr:rowOff>47625</xdr:rowOff>
    </xdr:to>
    <xdr:pic>
      <xdr:nvPicPr>
        <xdr:cNvPr id="96596" name="図 3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b="925"/>
        <a:stretch>
          <a:fillRect/>
        </a:stretch>
      </xdr:blipFill>
      <xdr:spPr bwMode="auto">
        <a:xfrm>
          <a:off x="5286375" y="2857500"/>
          <a:ext cx="3076575" cy="517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104775</xdr:colOff>
      <xdr:row>25</xdr:row>
      <xdr:rowOff>161925</xdr:rowOff>
    </xdr:from>
    <xdr:to>
      <xdr:col>0</xdr:col>
      <xdr:colOff>419100</xdr:colOff>
      <xdr:row>32</xdr:row>
      <xdr:rowOff>9525</xdr:rowOff>
    </xdr:to>
    <xdr:pic>
      <xdr:nvPicPr>
        <xdr:cNvPr id="96597" name="図 3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 y="5114925"/>
          <a:ext cx="314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135403</xdr:colOff>
      <xdr:row>7</xdr:row>
      <xdr:rowOff>9525</xdr:rowOff>
    </xdr:from>
    <xdr:to>
      <xdr:col>6</xdr:col>
      <xdr:colOff>13820</xdr:colOff>
      <xdr:row>12</xdr:row>
      <xdr:rowOff>15875</xdr:rowOff>
    </xdr:to>
    <xdr:sp macro="" textlink="">
      <xdr:nvSpPr>
        <xdr:cNvPr id="11" name="二等辺三角形 10"/>
        <xdr:cNvSpPr/>
      </xdr:nvSpPr>
      <xdr:spPr>
        <a:xfrm rot="10800000">
          <a:off x="135403" y="1990725"/>
          <a:ext cx="2373967" cy="1063625"/>
        </a:xfrm>
        <a:prstGeom prst="triangle">
          <a:avLst>
            <a:gd name="adj" fmla="val 5092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absolute">
    <xdr:from>
      <xdr:col>0</xdr:col>
      <xdr:colOff>67236</xdr:colOff>
      <xdr:row>6</xdr:row>
      <xdr:rowOff>257735</xdr:rowOff>
    </xdr:from>
    <xdr:to>
      <xdr:col>6</xdr:col>
      <xdr:colOff>67236</xdr:colOff>
      <xdr:row>42</xdr:row>
      <xdr:rowOff>4803</xdr:rowOff>
    </xdr:to>
    <xdr:sp macro="" textlink="">
      <xdr:nvSpPr>
        <xdr:cNvPr id="12" name="正方形/長方形 11"/>
        <xdr:cNvSpPr/>
      </xdr:nvSpPr>
      <xdr:spPr>
        <a:xfrm>
          <a:off x="67236" y="1972235"/>
          <a:ext cx="2495550" cy="654791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absolute">
    <xdr:from>
      <xdr:col>4</xdr:col>
      <xdr:colOff>57150</xdr:colOff>
      <xdr:row>21</xdr:row>
      <xdr:rowOff>38100</xdr:rowOff>
    </xdr:from>
    <xdr:to>
      <xdr:col>5</xdr:col>
      <xdr:colOff>85725</xdr:colOff>
      <xdr:row>27</xdr:row>
      <xdr:rowOff>295275</xdr:rowOff>
    </xdr:to>
    <xdr:pic>
      <xdr:nvPicPr>
        <xdr:cNvPr id="96600" name="図 37"/>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43100" y="4381500"/>
          <a:ext cx="3619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19</xdr:col>
      <xdr:colOff>0</xdr:colOff>
      <xdr:row>0</xdr:row>
      <xdr:rowOff>0</xdr:rowOff>
    </xdr:from>
    <xdr:to>
      <xdr:col>25</xdr:col>
      <xdr:colOff>257175</xdr:colOff>
      <xdr:row>7</xdr:row>
      <xdr:rowOff>13607</xdr:rowOff>
    </xdr:to>
    <xdr:sp macro="" textlink="">
      <xdr:nvSpPr>
        <xdr:cNvPr id="14" name="正方形/長方形 13"/>
        <xdr:cNvSpPr/>
      </xdr:nvSpPr>
      <xdr:spPr>
        <a:xfrm>
          <a:off x="10553700" y="0"/>
          <a:ext cx="4724400" cy="1994807"/>
        </a:xfrm>
        <a:prstGeom prst="rect">
          <a:avLst/>
        </a:prstGeom>
        <a:no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nSpc>
              <a:spcPts val="1500"/>
            </a:lnSpc>
          </a:pPr>
          <a:r>
            <a:rPr lang="ja-JP" altLang="en-US" sz="1600">
              <a:solidFill>
                <a:schemeClr val="tx1"/>
              </a:solidFill>
            </a:rPr>
            <a:t>郵便局カタログ販売センター使用欄</a:t>
          </a:r>
        </a:p>
      </xdr:txBody>
    </xdr:sp>
    <xdr:clientData/>
  </xdr:twoCellAnchor>
  <xdr:twoCellAnchor editAs="absolute">
    <xdr:from>
      <xdr:col>14</xdr:col>
      <xdr:colOff>409575</xdr:colOff>
      <xdr:row>11</xdr:row>
      <xdr:rowOff>0</xdr:rowOff>
    </xdr:from>
    <xdr:to>
      <xdr:col>14</xdr:col>
      <xdr:colOff>752475</xdr:colOff>
      <xdr:row>12</xdr:row>
      <xdr:rowOff>142875</xdr:rowOff>
    </xdr:to>
    <xdr:pic>
      <xdr:nvPicPr>
        <xdr:cNvPr id="96602" name="図 2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10525" y="2857500"/>
          <a:ext cx="342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23</xdr:col>
      <xdr:colOff>57150</xdr:colOff>
      <xdr:row>15</xdr:row>
      <xdr:rowOff>104775</xdr:rowOff>
    </xdr:from>
    <xdr:to>
      <xdr:col>23</xdr:col>
      <xdr:colOff>400050</xdr:colOff>
      <xdr:row>17</xdr:row>
      <xdr:rowOff>57150</xdr:rowOff>
    </xdr:to>
    <xdr:pic>
      <xdr:nvPicPr>
        <xdr:cNvPr id="96603" name="図 2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01675" y="3562350"/>
          <a:ext cx="342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23</xdr:col>
      <xdr:colOff>57150</xdr:colOff>
      <xdr:row>22</xdr:row>
      <xdr:rowOff>19050</xdr:rowOff>
    </xdr:from>
    <xdr:to>
      <xdr:col>23</xdr:col>
      <xdr:colOff>400050</xdr:colOff>
      <xdr:row>24</xdr:row>
      <xdr:rowOff>104775</xdr:rowOff>
    </xdr:to>
    <xdr:pic>
      <xdr:nvPicPr>
        <xdr:cNvPr id="96604" name="図 2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01675" y="4552950"/>
          <a:ext cx="342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18</xdr:col>
      <xdr:colOff>57150</xdr:colOff>
      <xdr:row>11</xdr:row>
      <xdr:rowOff>19050</xdr:rowOff>
    </xdr:from>
    <xdr:to>
      <xdr:col>18</xdr:col>
      <xdr:colOff>400050</xdr:colOff>
      <xdr:row>12</xdr:row>
      <xdr:rowOff>161925</xdr:rowOff>
    </xdr:to>
    <xdr:pic>
      <xdr:nvPicPr>
        <xdr:cNvPr id="96605" name="図 3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77425" y="2876550"/>
          <a:ext cx="342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10</xdr:col>
      <xdr:colOff>66675</xdr:colOff>
      <xdr:row>12</xdr:row>
      <xdr:rowOff>57150</xdr:rowOff>
    </xdr:from>
    <xdr:to>
      <xdr:col>10</xdr:col>
      <xdr:colOff>409575</xdr:colOff>
      <xdr:row>14</xdr:row>
      <xdr:rowOff>38100</xdr:rowOff>
    </xdr:to>
    <xdr:pic>
      <xdr:nvPicPr>
        <xdr:cNvPr id="96606" name="図 3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76725" y="3095625"/>
          <a:ext cx="342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16</xdr:col>
      <xdr:colOff>66675</xdr:colOff>
      <xdr:row>36</xdr:row>
      <xdr:rowOff>57150</xdr:rowOff>
    </xdr:from>
    <xdr:to>
      <xdr:col>18</xdr:col>
      <xdr:colOff>9525</xdr:colOff>
      <xdr:row>38</xdr:row>
      <xdr:rowOff>9525</xdr:rowOff>
    </xdr:to>
    <xdr:pic>
      <xdr:nvPicPr>
        <xdr:cNvPr id="96607" name="図 3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134475" y="7210425"/>
          <a:ext cx="6953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15</xdr:col>
      <xdr:colOff>38100</xdr:colOff>
      <xdr:row>19</xdr:row>
      <xdr:rowOff>66675</xdr:rowOff>
    </xdr:from>
    <xdr:to>
      <xdr:col>15</xdr:col>
      <xdr:colOff>581025</xdr:colOff>
      <xdr:row>36</xdr:row>
      <xdr:rowOff>47625</xdr:rowOff>
    </xdr:to>
    <xdr:pic>
      <xdr:nvPicPr>
        <xdr:cNvPr id="96608" name="図 3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448675" y="4248150"/>
          <a:ext cx="5429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9</xdr:col>
      <xdr:colOff>76200</xdr:colOff>
      <xdr:row>27</xdr:row>
      <xdr:rowOff>123825</xdr:rowOff>
    </xdr:from>
    <xdr:to>
      <xdr:col>9</xdr:col>
      <xdr:colOff>571500</xdr:colOff>
      <xdr:row>28</xdr:row>
      <xdr:rowOff>123825</xdr:rowOff>
    </xdr:to>
    <xdr:pic>
      <xdr:nvPicPr>
        <xdr:cNvPr id="96609" name="図 4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29025" y="5391150"/>
          <a:ext cx="4953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10</xdr:col>
      <xdr:colOff>428625</xdr:colOff>
      <xdr:row>35</xdr:row>
      <xdr:rowOff>228600</xdr:rowOff>
    </xdr:from>
    <xdr:to>
      <xdr:col>11</xdr:col>
      <xdr:colOff>238125</xdr:colOff>
      <xdr:row>38</xdr:row>
      <xdr:rowOff>219075</xdr:rowOff>
    </xdr:to>
    <xdr:pic>
      <xdr:nvPicPr>
        <xdr:cNvPr id="96610" name="図 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638675" y="7105650"/>
          <a:ext cx="466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11</xdr:row>
      <xdr:rowOff>85725</xdr:rowOff>
    </xdr:from>
    <xdr:to>
      <xdr:col>25</xdr:col>
      <xdr:colOff>9525</xdr:colOff>
      <xdr:row>38</xdr:row>
      <xdr:rowOff>176893</xdr:rowOff>
    </xdr:to>
    <xdr:pic>
      <xdr:nvPicPr>
        <xdr:cNvPr id="24" name="図 2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925550" y="2943225"/>
          <a:ext cx="1104900" cy="4939393"/>
        </a:xfrm>
        <a:prstGeom prst="rect">
          <a:avLst/>
        </a:prstGeom>
        <a:noFill/>
        <a:ln>
          <a:noFill/>
        </a:ln>
        <a:effectLst>
          <a:reflection endPos="0" dir="5400000" sy="-100000" algn="bl" rotWithShape="0"/>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180975</xdr:colOff>
      <xdr:row>11</xdr:row>
      <xdr:rowOff>19050</xdr:rowOff>
    </xdr:from>
    <xdr:to>
      <xdr:col>9</xdr:col>
      <xdr:colOff>542925</xdr:colOff>
      <xdr:row>14</xdr:row>
      <xdr:rowOff>57150</xdr:rowOff>
    </xdr:to>
    <xdr:pic>
      <xdr:nvPicPr>
        <xdr:cNvPr id="96612" name="図 2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l="6621" b="50357"/>
        <a:stretch>
          <a:fillRect/>
        </a:stretch>
      </xdr:blipFill>
      <xdr:spPr bwMode="auto">
        <a:xfrm>
          <a:off x="3733800" y="2876550"/>
          <a:ext cx="3619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123825</xdr:colOff>
      <xdr:row>19</xdr:row>
      <xdr:rowOff>57150</xdr:rowOff>
    </xdr:from>
    <xdr:to>
      <xdr:col>9</xdr:col>
      <xdr:colOff>514350</xdr:colOff>
      <xdr:row>22</xdr:row>
      <xdr:rowOff>19050</xdr:rowOff>
    </xdr:to>
    <xdr:pic>
      <xdr:nvPicPr>
        <xdr:cNvPr id="96613" name="図 3"/>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t="72420"/>
        <a:stretch>
          <a:fillRect/>
        </a:stretch>
      </xdr:blipFill>
      <xdr:spPr bwMode="auto">
        <a:xfrm>
          <a:off x="3676650" y="4238625"/>
          <a:ext cx="390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95251</xdr:colOff>
      <xdr:row>19</xdr:row>
      <xdr:rowOff>68037</xdr:rowOff>
    </xdr:from>
    <xdr:to>
      <xdr:col>9</xdr:col>
      <xdr:colOff>517073</xdr:colOff>
      <xdr:row>22</xdr:row>
      <xdr:rowOff>1</xdr:rowOff>
    </xdr:to>
    <xdr:sp macro="" textlink="">
      <xdr:nvSpPr>
        <xdr:cNvPr id="27" name="正方形/長方形 26"/>
        <xdr:cNvSpPr/>
      </xdr:nvSpPr>
      <xdr:spPr>
        <a:xfrm>
          <a:off x="3648076" y="4249512"/>
          <a:ext cx="421822" cy="284389"/>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136072</xdr:colOff>
      <xdr:row>9</xdr:row>
      <xdr:rowOff>99329</xdr:rowOff>
    </xdr:from>
    <xdr:to>
      <xdr:col>9</xdr:col>
      <xdr:colOff>557894</xdr:colOff>
      <xdr:row>14</xdr:row>
      <xdr:rowOff>44901</xdr:rowOff>
    </xdr:to>
    <xdr:sp macro="" textlink="">
      <xdr:nvSpPr>
        <xdr:cNvPr id="28" name="正方形/長方形 27"/>
        <xdr:cNvSpPr/>
      </xdr:nvSpPr>
      <xdr:spPr>
        <a:xfrm>
          <a:off x="3688897" y="2613929"/>
          <a:ext cx="421822" cy="812347"/>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394607</xdr:colOff>
      <xdr:row>8</xdr:row>
      <xdr:rowOff>149676</xdr:rowOff>
    </xdr:from>
    <xdr:to>
      <xdr:col>25</xdr:col>
      <xdr:colOff>163285</xdr:colOff>
      <xdr:row>39</xdr:row>
      <xdr:rowOff>149678</xdr:rowOff>
    </xdr:to>
    <xdr:sp macro="" textlink="">
      <xdr:nvSpPr>
        <xdr:cNvPr id="29" name="正方形/長方形 28"/>
        <xdr:cNvSpPr/>
      </xdr:nvSpPr>
      <xdr:spPr>
        <a:xfrm>
          <a:off x="13739132" y="2397576"/>
          <a:ext cx="1445078" cy="5734052"/>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17</xdr:col>
      <xdr:colOff>19050</xdr:colOff>
      <xdr:row>10</xdr:row>
      <xdr:rowOff>85725</xdr:rowOff>
    </xdr:from>
    <xdr:to>
      <xdr:col>20</xdr:col>
      <xdr:colOff>600075</xdr:colOff>
      <xdr:row>38</xdr:row>
      <xdr:rowOff>152400</xdr:rowOff>
    </xdr:to>
    <xdr:pic>
      <xdr:nvPicPr>
        <xdr:cNvPr id="95225" name="図 2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72450" y="2771775"/>
          <a:ext cx="2219325" cy="536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22</xdr:col>
      <xdr:colOff>47625</xdr:colOff>
      <xdr:row>10</xdr:row>
      <xdr:rowOff>133350</xdr:rowOff>
    </xdr:from>
    <xdr:to>
      <xdr:col>24</xdr:col>
      <xdr:colOff>542925</xdr:colOff>
      <xdr:row>38</xdr:row>
      <xdr:rowOff>161925</xdr:rowOff>
    </xdr:to>
    <xdr:pic>
      <xdr:nvPicPr>
        <xdr:cNvPr id="95226" name="図 2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34750" y="2819400"/>
          <a:ext cx="1838325"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10</xdr:col>
      <xdr:colOff>38100</xdr:colOff>
      <xdr:row>10</xdr:row>
      <xdr:rowOff>142875</xdr:rowOff>
    </xdr:from>
    <xdr:to>
      <xdr:col>15</xdr:col>
      <xdr:colOff>685800</xdr:colOff>
      <xdr:row>38</xdr:row>
      <xdr:rowOff>133350</xdr:rowOff>
    </xdr:to>
    <xdr:pic>
      <xdr:nvPicPr>
        <xdr:cNvPr id="95227" name="図 3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2828925"/>
          <a:ext cx="3171825" cy="528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104775</xdr:colOff>
      <xdr:row>25</xdr:row>
      <xdr:rowOff>190500</xdr:rowOff>
    </xdr:from>
    <xdr:to>
      <xdr:col>0</xdr:col>
      <xdr:colOff>419100</xdr:colOff>
      <xdr:row>31</xdr:row>
      <xdr:rowOff>85725</xdr:rowOff>
    </xdr:to>
    <xdr:pic>
      <xdr:nvPicPr>
        <xdr:cNvPr id="95228" name="図 3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5314950"/>
          <a:ext cx="3143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135403</xdr:colOff>
      <xdr:row>7</xdr:row>
      <xdr:rowOff>9525</xdr:rowOff>
    </xdr:from>
    <xdr:to>
      <xdr:col>6</xdr:col>
      <xdr:colOff>13820</xdr:colOff>
      <xdr:row>12</xdr:row>
      <xdr:rowOff>15875</xdr:rowOff>
    </xdr:to>
    <xdr:sp macro="" textlink="">
      <xdr:nvSpPr>
        <xdr:cNvPr id="6" name="二等辺三角形 5"/>
        <xdr:cNvSpPr/>
      </xdr:nvSpPr>
      <xdr:spPr>
        <a:xfrm rot="10800000">
          <a:off x="135403" y="1990725"/>
          <a:ext cx="2373967" cy="1073150"/>
        </a:xfrm>
        <a:prstGeom prst="triangle">
          <a:avLst>
            <a:gd name="adj" fmla="val 5092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absolute">
    <xdr:from>
      <xdr:col>0</xdr:col>
      <xdr:colOff>67236</xdr:colOff>
      <xdr:row>6</xdr:row>
      <xdr:rowOff>257735</xdr:rowOff>
    </xdr:from>
    <xdr:to>
      <xdr:col>6</xdr:col>
      <xdr:colOff>67236</xdr:colOff>
      <xdr:row>42</xdr:row>
      <xdr:rowOff>37120</xdr:rowOff>
    </xdr:to>
    <xdr:sp macro="" textlink="">
      <xdr:nvSpPr>
        <xdr:cNvPr id="7" name="正方形/長方形 6"/>
        <xdr:cNvSpPr/>
      </xdr:nvSpPr>
      <xdr:spPr>
        <a:xfrm>
          <a:off x="67236" y="1972235"/>
          <a:ext cx="2495550" cy="68469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absolute">
    <xdr:from>
      <xdr:col>4</xdr:col>
      <xdr:colOff>57150</xdr:colOff>
      <xdr:row>21</xdr:row>
      <xdr:rowOff>66675</xdr:rowOff>
    </xdr:from>
    <xdr:to>
      <xdr:col>5</xdr:col>
      <xdr:colOff>85725</xdr:colOff>
      <xdr:row>27</xdr:row>
      <xdr:rowOff>114300</xdr:rowOff>
    </xdr:to>
    <xdr:pic>
      <xdr:nvPicPr>
        <xdr:cNvPr id="95231" name="図 3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43100" y="4610100"/>
          <a:ext cx="36195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22</xdr:col>
      <xdr:colOff>28575</xdr:colOff>
      <xdr:row>12</xdr:row>
      <xdr:rowOff>47625</xdr:rowOff>
    </xdr:from>
    <xdr:to>
      <xdr:col>22</xdr:col>
      <xdr:colOff>371475</xdr:colOff>
      <xdr:row>14</xdr:row>
      <xdr:rowOff>28575</xdr:rowOff>
    </xdr:to>
    <xdr:pic>
      <xdr:nvPicPr>
        <xdr:cNvPr id="98304" name="図 3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315700" y="3095625"/>
          <a:ext cx="342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22</xdr:col>
      <xdr:colOff>38100</xdr:colOff>
      <xdr:row>17</xdr:row>
      <xdr:rowOff>295275</xdr:rowOff>
    </xdr:from>
    <xdr:to>
      <xdr:col>22</xdr:col>
      <xdr:colOff>390525</xdr:colOff>
      <xdr:row>19</xdr:row>
      <xdr:rowOff>161925</xdr:rowOff>
    </xdr:to>
    <xdr:pic>
      <xdr:nvPicPr>
        <xdr:cNvPr id="98305" name="図 3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325225" y="4057650"/>
          <a:ext cx="3524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17</xdr:col>
      <xdr:colOff>19050</xdr:colOff>
      <xdr:row>10</xdr:row>
      <xdr:rowOff>114300</xdr:rowOff>
    </xdr:from>
    <xdr:to>
      <xdr:col>18</xdr:col>
      <xdr:colOff>266700</xdr:colOff>
      <xdr:row>12</xdr:row>
      <xdr:rowOff>76200</xdr:rowOff>
    </xdr:to>
    <xdr:pic>
      <xdr:nvPicPr>
        <xdr:cNvPr id="98306" name="図 3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2800350"/>
          <a:ext cx="342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10</xdr:col>
      <xdr:colOff>57150</xdr:colOff>
      <xdr:row>13</xdr:row>
      <xdr:rowOff>161925</xdr:rowOff>
    </xdr:from>
    <xdr:to>
      <xdr:col>11</xdr:col>
      <xdr:colOff>47625</xdr:colOff>
      <xdr:row>16</xdr:row>
      <xdr:rowOff>123825</xdr:rowOff>
    </xdr:to>
    <xdr:pic>
      <xdr:nvPicPr>
        <xdr:cNvPr id="98307" name="図 3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95775" y="3381375"/>
          <a:ext cx="342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19</xdr:col>
      <xdr:colOff>297517</xdr:colOff>
      <xdr:row>0</xdr:row>
      <xdr:rowOff>0</xdr:rowOff>
    </xdr:from>
    <xdr:to>
      <xdr:col>25</xdr:col>
      <xdr:colOff>152400</xdr:colOff>
      <xdr:row>6</xdr:row>
      <xdr:rowOff>130969</xdr:rowOff>
    </xdr:to>
    <xdr:sp macro="" textlink="">
      <xdr:nvSpPr>
        <xdr:cNvPr id="13" name="正方形/長方形 12"/>
        <xdr:cNvSpPr/>
      </xdr:nvSpPr>
      <xdr:spPr>
        <a:xfrm>
          <a:off x="9203392" y="0"/>
          <a:ext cx="4264958" cy="1845469"/>
        </a:xfrm>
        <a:prstGeom prst="rect">
          <a:avLst/>
        </a:prstGeom>
        <a:no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nSpc>
              <a:spcPts val="1500"/>
            </a:lnSpc>
          </a:pPr>
          <a:r>
            <a:rPr lang="ja-JP" altLang="en-US" sz="1600">
              <a:solidFill>
                <a:schemeClr val="tx1"/>
              </a:solidFill>
            </a:rPr>
            <a:t>郵便局カタログ販売センター使用欄</a:t>
          </a:r>
          <a:endParaRPr lang="ja-JP" altLang="en-US" sz="1800">
            <a:solidFill>
              <a:schemeClr val="tx1"/>
            </a:solidFill>
          </a:endParaRPr>
        </a:p>
      </xdr:txBody>
    </xdr:sp>
    <xdr:clientData/>
  </xdr:twoCellAnchor>
  <xdr:twoCellAnchor editAs="absolute">
    <xdr:from>
      <xdr:col>21</xdr:col>
      <xdr:colOff>85725</xdr:colOff>
      <xdr:row>10</xdr:row>
      <xdr:rowOff>85725</xdr:rowOff>
    </xdr:from>
    <xdr:to>
      <xdr:col>21</xdr:col>
      <xdr:colOff>542925</xdr:colOff>
      <xdr:row>14</xdr:row>
      <xdr:rowOff>57150</xdr:rowOff>
    </xdr:to>
    <xdr:pic>
      <xdr:nvPicPr>
        <xdr:cNvPr id="98309" name="図 2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687050" y="2771775"/>
          <a:ext cx="457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21</xdr:col>
      <xdr:colOff>104775</xdr:colOff>
      <xdr:row>28</xdr:row>
      <xdr:rowOff>95250</xdr:rowOff>
    </xdr:from>
    <xdr:to>
      <xdr:col>21</xdr:col>
      <xdr:colOff>561975</xdr:colOff>
      <xdr:row>30</xdr:row>
      <xdr:rowOff>95250</xdr:rowOff>
    </xdr:to>
    <xdr:pic>
      <xdr:nvPicPr>
        <xdr:cNvPr id="98310" name="図 2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706100" y="5972175"/>
          <a:ext cx="457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16</xdr:col>
      <xdr:colOff>85725</xdr:colOff>
      <xdr:row>15</xdr:row>
      <xdr:rowOff>38100</xdr:rowOff>
    </xdr:from>
    <xdr:to>
      <xdr:col>16</xdr:col>
      <xdr:colOff>561975</xdr:colOff>
      <xdr:row>38</xdr:row>
      <xdr:rowOff>161925</xdr:rowOff>
    </xdr:to>
    <xdr:pic>
      <xdr:nvPicPr>
        <xdr:cNvPr id="98311" name="図 2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81900" y="3505200"/>
          <a:ext cx="476250" cy="463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8</xdr:col>
      <xdr:colOff>57150</xdr:colOff>
      <xdr:row>26</xdr:row>
      <xdr:rowOff>123825</xdr:rowOff>
    </xdr:from>
    <xdr:to>
      <xdr:col>9</xdr:col>
      <xdr:colOff>171450</xdr:colOff>
      <xdr:row>35</xdr:row>
      <xdr:rowOff>9525</xdr:rowOff>
    </xdr:to>
    <xdr:pic>
      <xdr:nvPicPr>
        <xdr:cNvPr id="98312" name="図 27"/>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09950" y="5543550"/>
          <a:ext cx="3429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8</xdr:col>
      <xdr:colOff>47625</xdr:colOff>
      <xdr:row>26</xdr:row>
      <xdr:rowOff>190500</xdr:rowOff>
    </xdr:from>
    <xdr:to>
      <xdr:col>9</xdr:col>
      <xdr:colOff>161925</xdr:colOff>
      <xdr:row>28</xdr:row>
      <xdr:rowOff>38100</xdr:rowOff>
    </xdr:to>
    <xdr:pic>
      <xdr:nvPicPr>
        <xdr:cNvPr id="98313" name="図 3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0425" y="5610225"/>
          <a:ext cx="3429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9</xdr:col>
      <xdr:colOff>95250</xdr:colOff>
      <xdr:row>25</xdr:row>
      <xdr:rowOff>123825</xdr:rowOff>
    </xdr:from>
    <xdr:to>
      <xdr:col>9</xdr:col>
      <xdr:colOff>523875</xdr:colOff>
      <xdr:row>26</xdr:row>
      <xdr:rowOff>142875</xdr:rowOff>
    </xdr:to>
    <xdr:pic>
      <xdr:nvPicPr>
        <xdr:cNvPr id="98314" name="図 2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76650" y="5248275"/>
          <a:ext cx="4286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590550</xdr:colOff>
      <xdr:row>10</xdr:row>
      <xdr:rowOff>114300</xdr:rowOff>
    </xdr:from>
    <xdr:to>
      <xdr:col>24</xdr:col>
      <xdr:colOff>495300</xdr:colOff>
      <xdr:row>38</xdr:row>
      <xdr:rowOff>95250</xdr:rowOff>
    </xdr:to>
    <xdr:pic>
      <xdr:nvPicPr>
        <xdr:cNvPr id="98315" name="図 2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877675" y="2800350"/>
          <a:ext cx="1247775" cy="527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161925</xdr:colOff>
      <xdr:row>11</xdr:row>
      <xdr:rowOff>47625</xdr:rowOff>
    </xdr:from>
    <xdr:to>
      <xdr:col>9</xdr:col>
      <xdr:colOff>561975</xdr:colOff>
      <xdr:row>15</xdr:row>
      <xdr:rowOff>28575</xdr:rowOff>
    </xdr:to>
    <xdr:pic>
      <xdr:nvPicPr>
        <xdr:cNvPr id="98316" name="図 2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l="581" b="49184"/>
        <a:stretch>
          <a:fillRect/>
        </a:stretch>
      </xdr:blipFill>
      <xdr:spPr bwMode="auto">
        <a:xfrm>
          <a:off x="3743325" y="2914650"/>
          <a:ext cx="4000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19</xdr:row>
      <xdr:rowOff>57150</xdr:rowOff>
    </xdr:from>
    <xdr:to>
      <xdr:col>9</xdr:col>
      <xdr:colOff>523875</xdr:colOff>
      <xdr:row>20</xdr:row>
      <xdr:rowOff>152400</xdr:rowOff>
    </xdr:to>
    <xdr:pic>
      <xdr:nvPicPr>
        <xdr:cNvPr id="98317" name="図 2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l="1160" t="71429"/>
        <a:stretch>
          <a:fillRect/>
        </a:stretch>
      </xdr:blipFill>
      <xdr:spPr bwMode="auto">
        <a:xfrm>
          <a:off x="3771900" y="4238625"/>
          <a:ext cx="333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639536</xdr:colOff>
      <xdr:row>10</xdr:row>
      <xdr:rowOff>27215</xdr:rowOff>
    </xdr:from>
    <xdr:to>
      <xdr:col>24</xdr:col>
      <xdr:colOff>625928</xdr:colOff>
      <xdr:row>38</xdr:row>
      <xdr:rowOff>231322</xdr:rowOff>
    </xdr:to>
    <xdr:sp macro="" textlink="">
      <xdr:nvSpPr>
        <xdr:cNvPr id="23" name="正方形/長方形 22"/>
        <xdr:cNvSpPr/>
      </xdr:nvSpPr>
      <xdr:spPr>
        <a:xfrm>
          <a:off x="11926661" y="2713265"/>
          <a:ext cx="1329417" cy="5500007"/>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163285</xdr:colOff>
      <xdr:row>9</xdr:row>
      <xdr:rowOff>40821</xdr:rowOff>
    </xdr:from>
    <xdr:to>
      <xdr:col>9</xdr:col>
      <xdr:colOff>585107</xdr:colOff>
      <xdr:row>15</xdr:row>
      <xdr:rowOff>54428</xdr:rowOff>
    </xdr:to>
    <xdr:sp macro="" textlink="">
      <xdr:nvSpPr>
        <xdr:cNvPr id="24" name="正方形/長方形 23"/>
        <xdr:cNvSpPr/>
      </xdr:nvSpPr>
      <xdr:spPr>
        <a:xfrm>
          <a:off x="3744685" y="2555421"/>
          <a:ext cx="421822" cy="966107"/>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95249</xdr:colOff>
      <xdr:row>19</xdr:row>
      <xdr:rowOff>29616</xdr:rowOff>
    </xdr:from>
    <xdr:to>
      <xdr:col>9</xdr:col>
      <xdr:colOff>517071</xdr:colOff>
      <xdr:row>20</xdr:row>
      <xdr:rowOff>138473</xdr:rowOff>
    </xdr:to>
    <xdr:sp macro="" textlink="">
      <xdr:nvSpPr>
        <xdr:cNvPr id="25" name="正方形/長方形 24"/>
        <xdr:cNvSpPr/>
      </xdr:nvSpPr>
      <xdr:spPr>
        <a:xfrm>
          <a:off x="3676649" y="4211091"/>
          <a:ext cx="421822" cy="289832"/>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21</xdr:col>
      <xdr:colOff>47625</xdr:colOff>
      <xdr:row>10</xdr:row>
      <xdr:rowOff>133350</xdr:rowOff>
    </xdr:from>
    <xdr:to>
      <xdr:col>23</xdr:col>
      <xdr:colOff>504825</xdr:colOff>
      <xdr:row>40</xdr:row>
      <xdr:rowOff>123825</xdr:rowOff>
    </xdr:to>
    <xdr:pic>
      <xdr:nvPicPr>
        <xdr:cNvPr id="95994" name="図 1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01475" y="2819400"/>
          <a:ext cx="1828800" cy="531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8</xdr:col>
      <xdr:colOff>57150</xdr:colOff>
      <xdr:row>26</xdr:row>
      <xdr:rowOff>38100</xdr:rowOff>
    </xdr:from>
    <xdr:to>
      <xdr:col>9</xdr:col>
      <xdr:colOff>171450</xdr:colOff>
      <xdr:row>34</xdr:row>
      <xdr:rowOff>190500</xdr:rowOff>
    </xdr:to>
    <xdr:pic>
      <xdr:nvPicPr>
        <xdr:cNvPr id="95995" name="図 2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0" y="5295900"/>
          <a:ext cx="3429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10</xdr:col>
      <xdr:colOff>38100</xdr:colOff>
      <xdr:row>10</xdr:row>
      <xdr:rowOff>161925</xdr:rowOff>
    </xdr:from>
    <xdr:to>
      <xdr:col>19</xdr:col>
      <xdr:colOff>657225</xdr:colOff>
      <xdr:row>40</xdr:row>
      <xdr:rowOff>95250</xdr:rowOff>
    </xdr:to>
    <xdr:pic>
      <xdr:nvPicPr>
        <xdr:cNvPr id="95996" name="図 2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2847975"/>
          <a:ext cx="6791325" cy="525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104775</xdr:colOff>
      <xdr:row>25</xdr:row>
      <xdr:rowOff>104775</xdr:rowOff>
    </xdr:from>
    <xdr:to>
      <xdr:col>0</xdr:col>
      <xdr:colOff>419100</xdr:colOff>
      <xdr:row>32</xdr:row>
      <xdr:rowOff>76200</xdr:rowOff>
    </xdr:to>
    <xdr:pic>
      <xdr:nvPicPr>
        <xdr:cNvPr id="95997" name="図 3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5191125"/>
          <a:ext cx="3143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135403</xdr:colOff>
      <xdr:row>7</xdr:row>
      <xdr:rowOff>9525</xdr:rowOff>
    </xdr:from>
    <xdr:to>
      <xdr:col>6</xdr:col>
      <xdr:colOff>13820</xdr:colOff>
      <xdr:row>12</xdr:row>
      <xdr:rowOff>15875</xdr:rowOff>
    </xdr:to>
    <xdr:sp macro="" textlink="">
      <xdr:nvSpPr>
        <xdr:cNvPr id="6" name="二等辺三角形 5"/>
        <xdr:cNvSpPr/>
      </xdr:nvSpPr>
      <xdr:spPr>
        <a:xfrm rot="10800000">
          <a:off x="135403" y="1990725"/>
          <a:ext cx="2373967" cy="1054100"/>
        </a:xfrm>
        <a:prstGeom prst="triangle">
          <a:avLst>
            <a:gd name="adj" fmla="val 5092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absolute">
    <xdr:from>
      <xdr:col>0</xdr:col>
      <xdr:colOff>67236</xdr:colOff>
      <xdr:row>6</xdr:row>
      <xdr:rowOff>257735</xdr:rowOff>
    </xdr:from>
    <xdr:to>
      <xdr:col>6</xdr:col>
      <xdr:colOff>67236</xdr:colOff>
      <xdr:row>41</xdr:row>
      <xdr:rowOff>132370</xdr:rowOff>
    </xdr:to>
    <xdr:sp macro="" textlink="">
      <xdr:nvSpPr>
        <xdr:cNvPr id="7" name="正方形/長方形 6"/>
        <xdr:cNvSpPr/>
      </xdr:nvSpPr>
      <xdr:spPr>
        <a:xfrm>
          <a:off x="67236" y="1972235"/>
          <a:ext cx="2495550" cy="63516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absolute">
    <xdr:from>
      <xdr:col>4</xdr:col>
      <xdr:colOff>57150</xdr:colOff>
      <xdr:row>21</xdr:row>
      <xdr:rowOff>9525</xdr:rowOff>
    </xdr:from>
    <xdr:to>
      <xdr:col>5</xdr:col>
      <xdr:colOff>85725</xdr:colOff>
      <xdr:row>27</xdr:row>
      <xdr:rowOff>133350</xdr:rowOff>
    </xdr:to>
    <xdr:pic>
      <xdr:nvPicPr>
        <xdr:cNvPr id="96000" name="図 3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43100" y="4343400"/>
          <a:ext cx="36195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21</xdr:col>
      <xdr:colOff>38100</xdr:colOff>
      <xdr:row>15</xdr:row>
      <xdr:rowOff>104775</xdr:rowOff>
    </xdr:from>
    <xdr:to>
      <xdr:col>21</xdr:col>
      <xdr:colOff>381000</xdr:colOff>
      <xdr:row>17</xdr:row>
      <xdr:rowOff>76200</xdr:rowOff>
    </xdr:to>
    <xdr:pic>
      <xdr:nvPicPr>
        <xdr:cNvPr id="96001" name="図 2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791950" y="3552825"/>
          <a:ext cx="342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21</xdr:col>
      <xdr:colOff>57150</xdr:colOff>
      <xdr:row>21</xdr:row>
      <xdr:rowOff>180975</xdr:rowOff>
    </xdr:from>
    <xdr:to>
      <xdr:col>21</xdr:col>
      <xdr:colOff>400050</xdr:colOff>
      <xdr:row>23</xdr:row>
      <xdr:rowOff>76200</xdr:rowOff>
    </xdr:to>
    <xdr:pic>
      <xdr:nvPicPr>
        <xdr:cNvPr id="96002" name="図 2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811000" y="4514850"/>
          <a:ext cx="3429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10</xdr:col>
      <xdr:colOff>28575</xdr:colOff>
      <xdr:row>13</xdr:row>
      <xdr:rowOff>152400</xdr:rowOff>
    </xdr:from>
    <xdr:to>
      <xdr:col>10</xdr:col>
      <xdr:colOff>333375</xdr:colOff>
      <xdr:row>16</xdr:row>
      <xdr:rowOff>57150</xdr:rowOff>
    </xdr:to>
    <xdr:pic>
      <xdr:nvPicPr>
        <xdr:cNvPr id="96003" name="図 2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67200" y="3352800"/>
          <a:ext cx="3048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8</xdr:col>
      <xdr:colOff>47625</xdr:colOff>
      <xdr:row>26</xdr:row>
      <xdr:rowOff>76200</xdr:rowOff>
    </xdr:from>
    <xdr:to>
      <xdr:col>9</xdr:col>
      <xdr:colOff>161925</xdr:colOff>
      <xdr:row>28</xdr:row>
      <xdr:rowOff>76200</xdr:rowOff>
    </xdr:to>
    <xdr:pic>
      <xdr:nvPicPr>
        <xdr:cNvPr id="96004" name="図 3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0425" y="5334000"/>
          <a:ext cx="3429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17</xdr:col>
      <xdr:colOff>278467</xdr:colOff>
      <xdr:row>0</xdr:row>
      <xdr:rowOff>0</xdr:rowOff>
    </xdr:from>
    <xdr:to>
      <xdr:col>23</xdr:col>
      <xdr:colOff>133350</xdr:colOff>
      <xdr:row>6</xdr:row>
      <xdr:rowOff>142875</xdr:rowOff>
    </xdr:to>
    <xdr:sp macro="" textlink="">
      <xdr:nvSpPr>
        <xdr:cNvPr id="13" name="正方形/長方形 12"/>
        <xdr:cNvSpPr/>
      </xdr:nvSpPr>
      <xdr:spPr>
        <a:xfrm>
          <a:off x="9270067" y="0"/>
          <a:ext cx="3988733" cy="1857375"/>
        </a:xfrm>
        <a:prstGeom prst="rect">
          <a:avLst/>
        </a:prstGeom>
        <a:no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600">
              <a:solidFill>
                <a:schemeClr val="tx1"/>
              </a:solidFill>
            </a:rPr>
            <a:t>郵便局カタログ販売センター使用欄</a:t>
          </a:r>
          <a:endParaRPr lang="ja-JP" altLang="en-US" sz="2000">
            <a:solidFill>
              <a:schemeClr val="tx1"/>
            </a:solidFill>
          </a:endParaRPr>
        </a:p>
      </xdr:txBody>
    </xdr:sp>
    <xdr:clientData/>
  </xdr:twoCellAnchor>
  <xdr:twoCellAnchor editAs="absolute">
    <xdr:from>
      <xdr:col>20</xdr:col>
      <xdr:colOff>95250</xdr:colOff>
      <xdr:row>10</xdr:row>
      <xdr:rowOff>161925</xdr:rowOff>
    </xdr:from>
    <xdr:to>
      <xdr:col>20</xdr:col>
      <xdr:colOff>561975</xdr:colOff>
      <xdr:row>17</xdr:row>
      <xdr:rowOff>152400</xdr:rowOff>
    </xdr:to>
    <xdr:pic>
      <xdr:nvPicPr>
        <xdr:cNvPr id="96006" name="図 2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191875" y="2847975"/>
          <a:ext cx="4667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20</xdr:col>
      <xdr:colOff>85725</xdr:colOff>
      <xdr:row>33</xdr:row>
      <xdr:rowOff>38100</xdr:rowOff>
    </xdr:from>
    <xdr:to>
      <xdr:col>20</xdr:col>
      <xdr:colOff>561975</xdr:colOff>
      <xdr:row>36</xdr:row>
      <xdr:rowOff>142875</xdr:rowOff>
    </xdr:to>
    <xdr:pic>
      <xdr:nvPicPr>
        <xdr:cNvPr id="96007" name="図 2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182350" y="6457950"/>
          <a:ext cx="476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9</xdr:col>
      <xdr:colOff>95250</xdr:colOff>
      <xdr:row>26</xdr:row>
      <xdr:rowOff>47625</xdr:rowOff>
    </xdr:from>
    <xdr:to>
      <xdr:col>9</xdr:col>
      <xdr:colOff>552450</xdr:colOff>
      <xdr:row>28</xdr:row>
      <xdr:rowOff>28575</xdr:rowOff>
    </xdr:to>
    <xdr:pic>
      <xdr:nvPicPr>
        <xdr:cNvPr id="96008" name="図 2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676650" y="5305425"/>
          <a:ext cx="4572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561975</xdr:colOff>
      <xdr:row>11</xdr:row>
      <xdr:rowOff>0</xdr:rowOff>
    </xdr:from>
    <xdr:to>
      <xdr:col>23</xdr:col>
      <xdr:colOff>428625</xdr:colOff>
      <xdr:row>39</xdr:row>
      <xdr:rowOff>161925</xdr:rowOff>
    </xdr:to>
    <xdr:pic>
      <xdr:nvPicPr>
        <xdr:cNvPr id="96009" name="図 1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315825" y="2857500"/>
          <a:ext cx="1238250"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123825</xdr:colOff>
      <xdr:row>9</xdr:row>
      <xdr:rowOff>104775</xdr:rowOff>
    </xdr:from>
    <xdr:to>
      <xdr:col>9</xdr:col>
      <xdr:colOff>523875</xdr:colOff>
      <xdr:row>14</xdr:row>
      <xdr:rowOff>38100</xdr:rowOff>
    </xdr:to>
    <xdr:pic>
      <xdr:nvPicPr>
        <xdr:cNvPr id="96010" name="図 20"/>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l="-6410" t="-23701" b="50790"/>
        <a:stretch>
          <a:fillRect/>
        </a:stretch>
      </xdr:blipFill>
      <xdr:spPr bwMode="auto">
        <a:xfrm>
          <a:off x="3705225" y="2619375"/>
          <a:ext cx="400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19</xdr:row>
      <xdr:rowOff>47625</xdr:rowOff>
    </xdr:from>
    <xdr:to>
      <xdr:col>9</xdr:col>
      <xdr:colOff>542925</xdr:colOff>
      <xdr:row>21</xdr:row>
      <xdr:rowOff>161925</xdr:rowOff>
    </xdr:to>
    <xdr:pic>
      <xdr:nvPicPr>
        <xdr:cNvPr id="96011" name="図 20"/>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l="6410" t="73363"/>
        <a:stretch>
          <a:fillRect/>
        </a:stretch>
      </xdr:blipFill>
      <xdr:spPr bwMode="auto">
        <a:xfrm>
          <a:off x="3771900" y="4219575"/>
          <a:ext cx="3524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500062</xdr:colOff>
      <xdr:row>9</xdr:row>
      <xdr:rowOff>11907</xdr:rowOff>
    </xdr:from>
    <xdr:to>
      <xdr:col>23</xdr:col>
      <xdr:colOff>438829</xdr:colOff>
      <xdr:row>40</xdr:row>
      <xdr:rowOff>156483</xdr:rowOff>
    </xdr:to>
    <xdr:sp macro="" textlink="">
      <xdr:nvSpPr>
        <xdr:cNvPr id="20" name="正方形/長方形 19"/>
        <xdr:cNvSpPr/>
      </xdr:nvSpPr>
      <xdr:spPr>
        <a:xfrm>
          <a:off x="12253912" y="2526507"/>
          <a:ext cx="1310367" cy="5640501"/>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83346</xdr:colOff>
      <xdr:row>9</xdr:row>
      <xdr:rowOff>71437</xdr:rowOff>
    </xdr:from>
    <xdr:to>
      <xdr:col>9</xdr:col>
      <xdr:colOff>595314</xdr:colOff>
      <xdr:row>14</xdr:row>
      <xdr:rowOff>32655</xdr:rowOff>
    </xdr:to>
    <xdr:sp macro="" textlink="">
      <xdr:nvSpPr>
        <xdr:cNvPr id="21" name="正方形/長方形 20"/>
        <xdr:cNvSpPr/>
      </xdr:nvSpPr>
      <xdr:spPr>
        <a:xfrm>
          <a:off x="3664746" y="2586037"/>
          <a:ext cx="511968" cy="818468"/>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38519</xdr:colOff>
      <xdr:row>19</xdr:row>
      <xdr:rowOff>35718</xdr:rowOff>
    </xdr:from>
    <xdr:to>
      <xdr:col>9</xdr:col>
      <xdr:colOff>538582</xdr:colOff>
      <xdr:row>21</xdr:row>
      <xdr:rowOff>151717</xdr:rowOff>
    </xdr:to>
    <xdr:sp macro="" textlink="">
      <xdr:nvSpPr>
        <xdr:cNvPr id="22" name="正方形/長方形 21"/>
        <xdr:cNvSpPr/>
      </xdr:nvSpPr>
      <xdr:spPr>
        <a:xfrm>
          <a:off x="3619919" y="4207668"/>
          <a:ext cx="500063" cy="277924"/>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390525</xdr:colOff>
      <xdr:row>17</xdr:row>
      <xdr:rowOff>161925</xdr:rowOff>
    </xdr:from>
    <xdr:to>
      <xdr:col>19</xdr:col>
      <xdr:colOff>257175</xdr:colOff>
      <xdr:row>40</xdr:row>
      <xdr:rowOff>47625</xdr:rowOff>
    </xdr:to>
    <xdr:sp macro="" textlink="">
      <xdr:nvSpPr>
        <xdr:cNvPr id="2" name="角丸四角形 1"/>
        <xdr:cNvSpPr/>
      </xdr:nvSpPr>
      <xdr:spPr>
        <a:xfrm>
          <a:off x="6057900" y="3076575"/>
          <a:ext cx="8553450" cy="38290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3600"/>
            <a:t>利用時はシートを非表示にします</a:t>
          </a:r>
        </a:p>
      </xdr:txBody>
    </xdr:sp>
    <xdr:clientData/>
  </xdr:twoCellAnchor>
  <mc:AlternateContent xmlns:mc="http://schemas.openxmlformats.org/markup-compatibility/2006">
    <mc:Choice xmlns:a14="http://schemas.microsoft.com/office/drawing/2010/main" Requires="a14">
      <xdr:twoCellAnchor>
        <xdr:from>
          <xdr:col>8</xdr:col>
          <xdr:colOff>38100</xdr:colOff>
          <xdr:row>11</xdr:row>
          <xdr:rowOff>57150</xdr:rowOff>
        </xdr:from>
        <xdr:to>
          <xdr:col>10</xdr:col>
          <xdr:colOff>38100</xdr:colOff>
          <xdr:row>13</xdr:row>
          <xdr:rowOff>38100</xdr:rowOff>
        </xdr:to>
        <xdr:sp macro="" textlink="">
          <xdr:nvSpPr>
            <xdr:cNvPr id="19706" name="Button 250" hidden="1">
              <a:extLst>
                <a:ext uri="{63B3BB69-23CF-44E3-9099-C40C66FF867C}">
                  <a14:compatExt spid="_x0000_s197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ポータル用保存</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HFSC002\share\03_&#37096;&#32626;&#21029;&#12501;&#12457;&#12523;&#12480;\01_&#26412;&#31038;\802.&#26989;&#21209;&#37096;\&#37096;&#32626;&#20849;&#36890;\02_&#27861;&#20154;&#12539;&#12462;&#12501;&#12488;\030_&#12501;&#12457;&#12540;&#12510;&#12483;&#12488;\070_&#12509;&#12540;&#12479;&#12523;&#12469;&#12452;&#12488;&#25522;&#36617;&#36039;&#26009;\12_&#65288;&#20316;&#26989;&#65289;2021&#24180;&#24230;&#19978;&#26399;&#12509;&#12540;&#12479;&#12523;&#12469;&#12452;&#12488;&#25522;&#36617;&#36039;&#26009;\&#21069;&#25173;&#12356;&#30003;&#36796;&#12415;&#65288;&#12462;&#12501;&#12488;&#22823;&#21475;&#21106;&#24341;&#65289;\&#12304;2019&#24180;&#24230;&#19978;&#26399;&#12305;&#12462;&#12501;&#12488;&#22823;&#21475;&#21106;&#24341;&#12288;&#19968;&#25324;&#27880;&#25991;&#12487;&#12540;&#1247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括注文データ"/>
      <sheetName val="申込明細"/>
      <sheetName val="リスト"/>
      <sheetName val="TSギフト商品コード"/>
      <sheetName val="裏"/>
    </sheetNames>
    <sheetDataSet>
      <sheetData sheetId="0"/>
      <sheetData sheetId="1"/>
      <sheetData sheetId="2">
        <row r="3">
          <cell r="A3" t="str">
            <v>50：志（仏事・結びきり）</v>
          </cell>
          <cell r="D3" t="str">
            <v>00：なし</v>
          </cell>
          <cell r="I3" t="str">
            <v>00：指定なし</v>
          </cell>
          <cell r="K3" t="str">
            <v>0：不要</v>
          </cell>
          <cell r="M3" t="str">
            <v>0：無し</v>
          </cell>
        </row>
        <row r="4">
          <cell r="A4" t="str">
            <v>52：満中陰志（結びきり）</v>
          </cell>
          <cell r="D4" t="str">
            <v>08：御礼</v>
          </cell>
          <cell r="I4" t="str">
            <v>60：午前中</v>
          </cell>
          <cell r="K4" t="str">
            <v>1：必要</v>
          </cell>
          <cell r="M4" t="str">
            <v>1：有り</v>
          </cell>
        </row>
        <row r="5">
          <cell r="A5" t="str">
            <v>55：偲び草（結びきり）</v>
          </cell>
          <cell r="D5" t="str">
            <v>60：結婚引出物（６０）</v>
          </cell>
          <cell r="I5" t="str">
            <v>65：12-14時</v>
          </cell>
        </row>
        <row r="6">
          <cell r="A6" t="str">
            <v>66：無地のし（仏事・結びきり）</v>
          </cell>
          <cell r="D6" t="str">
            <v>61：結婚内祝い（６１）</v>
          </cell>
          <cell r="I6" t="str">
            <v>70：14-16時</v>
          </cell>
        </row>
        <row r="7">
          <cell r="A7" t="str">
            <v>72：無地のし（仏事・結びきり・黄白）</v>
          </cell>
          <cell r="D7" t="str">
            <v>62：結婚祝い（６２）</v>
          </cell>
          <cell r="I7" t="str">
            <v>75：16-18時</v>
          </cell>
        </row>
        <row r="8">
          <cell r="A8" t="str">
            <v>53：粗供養（結びきり）</v>
          </cell>
          <cell r="D8" t="str">
            <v>63：出産内祝い（６３）</v>
          </cell>
          <cell r="I8" t="str">
            <v>80：18-20時</v>
          </cell>
        </row>
        <row r="9">
          <cell r="A9" t="str">
            <v>58：忌明（結びきり）</v>
          </cell>
          <cell r="D9" t="str">
            <v>64：出産祝い（６４）</v>
          </cell>
          <cell r="I9" t="str">
            <v>83：19-21時</v>
          </cell>
        </row>
        <row r="10">
          <cell r="A10" t="str">
            <v>59：忌明志（結びきり）</v>
          </cell>
          <cell r="D10" t="str">
            <v>65：入学内祝い（６５）</v>
          </cell>
          <cell r="I10" t="str">
            <v>85：20-21時</v>
          </cell>
        </row>
        <row r="11">
          <cell r="A11" t="str">
            <v>05：寿（結びきり）</v>
          </cell>
          <cell r="D11" t="str">
            <v>66：快気内祝い①（６６）</v>
          </cell>
        </row>
        <row r="12">
          <cell r="A12" t="str">
            <v>87：結婚内祝（結びきり）</v>
          </cell>
          <cell r="D12" t="str">
            <v>67：快気内祝い②（６７）</v>
          </cell>
        </row>
        <row r="13">
          <cell r="A13" t="str">
            <v>85：無地のし（婚礼用・結びきり）</v>
          </cell>
          <cell r="D13" t="str">
            <v>68：お祝い（６８）</v>
          </cell>
        </row>
        <row r="14">
          <cell r="A14" t="str">
            <v>86：御結婚御祝（結びきり）</v>
          </cell>
          <cell r="D14" t="str">
            <v>69：お礼（一般①）（６９）</v>
          </cell>
        </row>
        <row r="15">
          <cell r="A15" t="str">
            <v>06：御礼（蝶結び）</v>
          </cell>
          <cell r="D15" t="str">
            <v>70：お礼（一般②）（７０）</v>
          </cell>
        </row>
        <row r="16">
          <cell r="A16" t="str">
            <v>09：御出産御祝（蝶結び）</v>
          </cell>
          <cell r="D16" t="str">
            <v>71：お礼（一般③）（７１）</v>
          </cell>
        </row>
        <row r="17">
          <cell r="A17" t="str">
            <v>10：出産内祝（蝶結び）</v>
          </cell>
          <cell r="D17" t="str">
            <v>72：引越し内祝い（７２）</v>
          </cell>
        </row>
        <row r="18">
          <cell r="A18" t="str">
            <v>37：無地のし（慶事・蝶結び）</v>
          </cell>
          <cell r="D18" t="str">
            <v>73：誕生日（７３）</v>
          </cell>
        </row>
        <row r="19">
          <cell r="A19" t="str">
            <v>38：無地のし（慶事・結びきり）</v>
          </cell>
          <cell r="D19" t="str">
            <v>74：長寿祝い（７４）</v>
          </cell>
        </row>
        <row r="20">
          <cell r="A20" t="str">
            <v>33：快気祝（結びきり）</v>
          </cell>
          <cell r="D20" t="str">
            <v>75：出産内祝いＡ（７５）</v>
          </cell>
        </row>
        <row r="21">
          <cell r="A21" t="str">
            <v>35：快気内祝（結びきり）</v>
          </cell>
          <cell r="D21" t="str">
            <v>76：出産内祝いＢ（７６）</v>
          </cell>
        </row>
        <row r="22">
          <cell r="A22" t="str">
            <v>00：のし紙なし</v>
          </cell>
          <cell r="D22" t="str">
            <v>77：出産内祝いＣ（７７）</v>
          </cell>
        </row>
        <row r="23">
          <cell r="A23" t="str">
            <v>02：御中元（蝶結び）</v>
          </cell>
          <cell r="D23" t="str">
            <v>78：出産内祝いＤ（７８）</v>
          </cell>
        </row>
        <row r="24">
          <cell r="A24" t="str">
            <v>03：御歳暮（蝶結び）</v>
          </cell>
          <cell r="D24" t="str">
            <v>79：出産祝いＡ（７９）</v>
          </cell>
        </row>
        <row r="25">
          <cell r="A25" t="str">
            <v>11：新築内祝（蝶結び）</v>
          </cell>
          <cell r="D25" t="str">
            <v>80：出産祝いＢ（８０）</v>
          </cell>
        </row>
        <row r="26">
          <cell r="A26" t="str">
            <v>12：入学内祝（蝶結び）</v>
          </cell>
          <cell r="D26" t="str">
            <v>81：出産祝いＣ（８１）</v>
          </cell>
        </row>
        <row r="27">
          <cell r="A27" t="str">
            <v>13：誕生日御祝（蝶結び）</v>
          </cell>
          <cell r="D27" t="str">
            <v>82：出産祝いＤ（８２）</v>
          </cell>
        </row>
        <row r="28">
          <cell r="A28" t="str">
            <v>15：進学内祝（蝶結び）</v>
          </cell>
          <cell r="D28" t="str">
            <v>83：写真入り</v>
          </cell>
        </row>
        <row r="29">
          <cell r="A29" t="str">
            <v>16：御祝（蝶結び）</v>
          </cell>
          <cell r="D29" t="str">
            <v>84：ご返礼①</v>
          </cell>
        </row>
        <row r="30">
          <cell r="A30" t="str">
            <v>17：御祝（結びきり）</v>
          </cell>
          <cell r="D30" t="str">
            <v>85：ご返礼②</v>
          </cell>
        </row>
        <row r="31">
          <cell r="A31" t="str">
            <v>18：内祝（蝶結び）</v>
          </cell>
          <cell r="D31" t="str">
            <v>86：お供え①</v>
          </cell>
        </row>
        <row r="32">
          <cell r="A32" t="str">
            <v>19：内祝（結びきり）</v>
          </cell>
          <cell r="D32" t="str">
            <v>87：お供え②（新盆・法要）</v>
          </cell>
        </row>
        <row r="33">
          <cell r="A33" t="str">
            <v>20：粗品（蝶結び）</v>
          </cell>
        </row>
        <row r="34">
          <cell r="A34" t="str">
            <v>21：記念品（蝶結び）</v>
          </cell>
        </row>
        <row r="35">
          <cell r="A35" t="str">
            <v>22：御挨拶（蝶結び）</v>
          </cell>
        </row>
        <row r="36">
          <cell r="A36" t="str">
            <v>23：ごあいさつ（蝶結び）</v>
          </cell>
        </row>
        <row r="37">
          <cell r="A37" t="str">
            <v>25：寸志（蝶結び）</v>
          </cell>
        </row>
        <row r="38">
          <cell r="A38" t="str">
            <v>26：暑中御見舞（蝶結び）</v>
          </cell>
        </row>
        <row r="39">
          <cell r="A39" t="str">
            <v>27：暑中御伺（蝶結び）</v>
          </cell>
        </row>
        <row r="40">
          <cell r="A40" t="str">
            <v>28：残暑御見舞（蝶結び）</v>
          </cell>
        </row>
        <row r="41">
          <cell r="A41" t="str">
            <v>29：寒中御見舞（蝶結び）</v>
          </cell>
        </row>
        <row r="42">
          <cell r="A42" t="str">
            <v>30：(他へ移動）</v>
          </cell>
        </row>
        <row r="43">
          <cell r="A43" t="str">
            <v>31：御見舞（結びきり）</v>
          </cell>
        </row>
        <row r="44">
          <cell r="A44" t="str">
            <v>32：全快祝（結びきり）</v>
          </cell>
        </row>
        <row r="45">
          <cell r="A45" t="str">
            <v>36：志（赤）（蝶結び）</v>
          </cell>
        </row>
        <row r="46">
          <cell r="A46" t="str">
            <v>51：御供（結びきり）</v>
          </cell>
        </row>
        <row r="47">
          <cell r="A47" t="str">
            <v>56：初盆（結びきり）</v>
          </cell>
        </row>
        <row r="48">
          <cell r="A48" t="str">
            <v>57：忌明御礼（結びきり）</v>
          </cell>
        </row>
        <row r="49">
          <cell r="A49" t="str">
            <v>60：一周忌（結びきり）</v>
          </cell>
        </row>
        <row r="50">
          <cell r="A50" t="str">
            <v>61：三回忌（結びきり）</v>
          </cell>
        </row>
        <row r="51">
          <cell r="A51" t="str">
            <v>62：七回忌（結びきり）</v>
          </cell>
        </row>
        <row r="52">
          <cell r="A52" t="str">
            <v>63：十三回忌（結びきり）</v>
          </cell>
        </row>
        <row r="53">
          <cell r="A53" t="str">
            <v>65：三十三回忌（結びきり）</v>
          </cell>
        </row>
        <row r="54">
          <cell r="A54" t="str">
            <v>70：志（仏事・結びきり・黄白）</v>
          </cell>
        </row>
        <row r="55">
          <cell r="A55" t="str">
            <v>71：御供（結びきり・黄白）</v>
          </cell>
        </row>
        <row r="56">
          <cell r="A56" t="str">
            <v>80：御年賀（蝶結び）</v>
          </cell>
        </row>
        <row r="57">
          <cell r="A57" t="str">
            <v>81：母の日（蝶結び）</v>
          </cell>
        </row>
        <row r="58">
          <cell r="A58" t="str">
            <v>82：父の日（蝶結び）</v>
          </cell>
        </row>
        <row r="59">
          <cell r="A59" t="str">
            <v>83：御就職祝（蝶結び）</v>
          </cell>
        </row>
        <row r="60">
          <cell r="A60" t="str">
            <v>84：御入学祝（蝶結び）</v>
          </cell>
        </row>
        <row r="61">
          <cell r="A61" t="str">
            <v>88：のし紙指定なし</v>
          </cell>
        </row>
        <row r="62">
          <cell r="A62" t="str">
            <v>99：その他</v>
          </cell>
        </row>
      </sheetData>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trlProp" Target="../ctrlProps/ctrlProp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14999847407452621"/>
  </sheetPr>
  <dimension ref="A1:AS127"/>
  <sheetViews>
    <sheetView showGridLines="0" tabSelected="1" view="pageBreakPreview" zoomScale="75" zoomScaleNormal="75" zoomScaleSheetLayoutView="75" workbookViewId="0">
      <selection activeCell="E4" sqref="E4:H4"/>
    </sheetView>
  </sheetViews>
  <sheetFormatPr defaultColWidth="4.125" defaultRowHeight="17.25" x14ac:dyDescent="0.15"/>
  <cols>
    <col min="1" max="1" width="8.625" style="63" customWidth="1"/>
    <col min="2" max="32" width="5.625" style="63" customWidth="1"/>
    <col min="33" max="16384" width="4.125" style="63"/>
  </cols>
  <sheetData>
    <row r="1" spans="1:45" ht="42" x14ac:dyDescent="0.15">
      <c r="A1" s="437" t="s">
        <v>237</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row>
    <row r="2" spans="1:45" ht="9.9499999999999993" customHeight="1" x14ac:dyDescent="0.15">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row>
    <row r="3" spans="1:45" ht="24.95" customHeight="1" x14ac:dyDescent="0.15">
      <c r="B3" s="67" t="s">
        <v>707</v>
      </c>
      <c r="C3" s="64"/>
      <c r="D3" s="64"/>
      <c r="F3" s="70"/>
      <c r="G3" s="70"/>
      <c r="H3" s="70"/>
      <c r="I3" s="70"/>
      <c r="K3" s="72"/>
      <c r="L3" s="235"/>
      <c r="M3" s="235"/>
      <c r="N3" s="235"/>
      <c r="O3" s="235"/>
      <c r="P3" s="235"/>
      <c r="Q3" s="235"/>
      <c r="R3" s="235"/>
      <c r="S3" s="235"/>
      <c r="T3" s="235"/>
      <c r="U3" s="235"/>
      <c r="V3" s="235"/>
      <c r="W3" s="235"/>
      <c r="X3" s="235"/>
      <c r="Y3" s="235"/>
      <c r="Z3" s="438"/>
      <c r="AA3" s="438"/>
      <c r="AB3" s="438"/>
      <c r="AC3" s="73"/>
      <c r="AD3" s="438" t="s">
        <v>465</v>
      </c>
      <c r="AE3" s="438"/>
      <c r="AF3" s="438"/>
    </row>
    <row r="4" spans="1:45" ht="39.950000000000003" customHeight="1" x14ac:dyDescent="0.15">
      <c r="B4" s="74"/>
      <c r="C4" s="64"/>
      <c r="D4" s="204" t="s">
        <v>466</v>
      </c>
      <c r="E4" s="439"/>
      <c r="F4" s="440"/>
      <c r="G4" s="440"/>
      <c r="H4" s="441"/>
      <c r="I4" s="190" t="s">
        <v>0</v>
      </c>
      <c r="J4" s="439"/>
      <c r="K4" s="441"/>
      <c r="L4" s="190" t="s">
        <v>1</v>
      </c>
      <c r="M4" s="442"/>
      <c r="N4" s="443"/>
      <c r="O4" s="190" t="s">
        <v>2</v>
      </c>
      <c r="P4" s="235"/>
      <c r="Q4" s="235"/>
      <c r="R4" s="235"/>
      <c r="S4" s="235"/>
      <c r="T4" s="235"/>
      <c r="U4" s="235"/>
      <c r="V4" s="235"/>
      <c r="W4" s="235"/>
      <c r="X4" s="235"/>
      <c r="Y4" s="235"/>
      <c r="Z4" s="237"/>
      <c r="AA4" s="237"/>
      <c r="AB4" s="237"/>
      <c r="AC4" s="73"/>
    </row>
    <row r="5" spans="1:45" ht="9.9499999999999993" customHeight="1" x14ac:dyDescent="0.15">
      <c r="B5" s="74"/>
      <c r="C5" s="64"/>
      <c r="D5" s="64"/>
      <c r="E5" s="70"/>
      <c r="F5" s="70"/>
      <c r="G5" s="70"/>
      <c r="H5" s="70"/>
      <c r="I5" s="70"/>
      <c r="K5" s="72"/>
      <c r="L5" s="235"/>
      <c r="M5" s="235"/>
      <c r="N5" s="235"/>
      <c r="O5" s="235"/>
      <c r="P5" s="235"/>
      <c r="Q5" s="235"/>
      <c r="R5" s="235"/>
      <c r="S5" s="235"/>
      <c r="T5" s="235"/>
      <c r="U5" s="235"/>
      <c r="V5" s="235"/>
      <c r="W5" s="235"/>
      <c r="X5" s="235"/>
      <c r="Y5" s="235"/>
      <c r="Z5" s="237"/>
      <c r="AA5" s="237"/>
      <c r="AB5" s="237"/>
      <c r="AC5" s="73"/>
    </row>
    <row r="6" spans="1:45" s="65" customFormat="1" ht="24" customHeight="1" x14ac:dyDescent="0.15">
      <c r="B6" s="413" t="s">
        <v>151</v>
      </c>
      <c r="F6" s="390" t="s">
        <v>708</v>
      </c>
      <c r="G6" s="71"/>
      <c r="AE6" s="63"/>
      <c r="AF6" s="63"/>
      <c r="AG6" s="63"/>
      <c r="AH6" s="63"/>
      <c r="AI6" s="63"/>
      <c r="AJ6" s="63"/>
      <c r="AK6" s="63"/>
      <c r="AL6" s="63"/>
      <c r="AM6" s="63"/>
      <c r="AN6" s="63"/>
      <c r="AO6" s="63"/>
      <c r="AP6" s="63"/>
      <c r="AQ6" s="63"/>
      <c r="AR6" s="63"/>
      <c r="AS6" s="63"/>
    </row>
    <row r="7" spans="1:45" s="75" customFormat="1" ht="57" customHeight="1" x14ac:dyDescent="0.15">
      <c r="B7" s="78"/>
      <c r="C7" s="453" t="s">
        <v>512</v>
      </c>
      <c r="D7" s="444" t="s">
        <v>175</v>
      </c>
      <c r="E7" s="456"/>
      <c r="F7" s="456"/>
      <c r="G7" s="456"/>
      <c r="H7" s="457"/>
      <c r="I7" s="458"/>
      <c r="J7" s="458"/>
      <c r="K7" s="458"/>
      <c r="L7" s="458"/>
      <c r="M7" s="334"/>
      <c r="N7" s="335"/>
      <c r="O7" s="335"/>
      <c r="P7" s="336"/>
      <c r="Q7" s="336"/>
      <c r="R7" s="336"/>
      <c r="S7" s="336"/>
      <c r="T7" s="336"/>
      <c r="U7" s="336"/>
      <c r="V7" s="336"/>
      <c r="W7" s="336"/>
      <c r="X7" s="336"/>
      <c r="Y7" s="336"/>
      <c r="Z7" s="336"/>
      <c r="AA7" s="336"/>
      <c r="AB7" s="336"/>
      <c r="AC7" s="77"/>
      <c r="AE7" s="63"/>
      <c r="AF7" s="63"/>
      <c r="AG7" s="63"/>
      <c r="AH7" s="63"/>
      <c r="AI7" s="63"/>
      <c r="AJ7" s="63"/>
      <c r="AK7" s="63"/>
      <c r="AL7" s="63"/>
      <c r="AM7" s="63"/>
      <c r="AN7" s="63"/>
      <c r="AO7" s="63"/>
      <c r="AP7" s="63"/>
      <c r="AQ7" s="63"/>
      <c r="AR7" s="63"/>
      <c r="AS7" s="63"/>
    </row>
    <row r="8" spans="1:45" s="75" customFormat="1" ht="57" customHeight="1" x14ac:dyDescent="0.15">
      <c r="B8" s="78"/>
      <c r="C8" s="454"/>
      <c r="D8" s="459" t="s">
        <v>499</v>
      </c>
      <c r="E8" s="445"/>
      <c r="F8" s="445"/>
      <c r="G8" s="445"/>
      <c r="H8" s="446"/>
      <c r="I8" s="446"/>
      <c r="J8" s="446"/>
      <c r="K8" s="446"/>
      <c r="L8" s="446"/>
      <c r="M8" s="446"/>
      <c r="N8" s="446"/>
      <c r="O8" s="446"/>
      <c r="P8" s="446"/>
      <c r="Q8" s="446"/>
      <c r="R8" s="446"/>
      <c r="S8" s="446"/>
      <c r="T8" s="446"/>
      <c r="U8" s="446"/>
      <c r="V8" s="446"/>
      <c r="W8" s="446"/>
      <c r="X8" s="446"/>
      <c r="Y8" s="446"/>
      <c r="Z8" s="446"/>
      <c r="AA8" s="446"/>
      <c r="AB8" s="446"/>
      <c r="AC8" s="446"/>
      <c r="AD8" s="446"/>
      <c r="AE8" s="446"/>
      <c r="AF8" s="335"/>
      <c r="AG8" s="63"/>
      <c r="AH8" s="63"/>
      <c r="AI8" s="63"/>
      <c r="AJ8" s="63"/>
      <c r="AK8" s="63"/>
      <c r="AL8" s="63"/>
      <c r="AM8" s="63"/>
      <c r="AN8" s="63"/>
      <c r="AO8" s="63"/>
      <c r="AP8" s="63"/>
      <c r="AQ8" s="63"/>
      <c r="AR8" s="63"/>
      <c r="AS8" s="63"/>
    </row>
    <row r="9" spans="1:45" s="65" customFormat="1" ht="57" customHeight="1" x14ac:dyDescent="0.15">
      <c r="B9" s="78"/>
      <c r="C9" s="455"/>
      <c r="D9" s="459" t="s">
        <v>498</v>
      </c>
      <c r="E9" s="445"/>
      <c r="F9" s="445"/>
      <c r="G9" s="445"/>
      <c r="H9" s="446"/>
      <c r="I9" s="446"/>
      <c r="J9" s="446"/>
      <c r="K9" s="446"/>
      <c r="L9" s="446"/>
      <c r="M9" s="446"/>
      <c r="N9" s="446"/>
      <c r="O9" s="446"/>
      <c r="P9" s="446"/>
      <c r="Q9" s="446"/>
      <c r="R9" s="446"/>
      <c r="S9" s="446"/>
      <c r="T9" s="446"/>
      <c r="U9" s="446"/>
      <c r="V9" s="446"/>
      <c r="W9" s="446"/>
      <c r="X9" s="446"/>
      <c r="Y9" s="446"/>
      <c r="Z9" s="446"/>
      <c r="AA9" s="446"/>
      <c r="AB9" s="446"/>
      <c r="AC9" s="446"/>
      <c r="AD9" s="446"/>
      <c r="AE9" s="446"/>
      <c r="AF9" s="335"/>
    </row>
    <row r="10" spans="1:45" s="65" customFormat="1" ht="60" customHeight="1" x14ac:dyDescent="0.15">
      <c r="B10" s="79"/>
      <c r="C10" s="444" t="s">
        <v>467</v>
      </c>
      <c r="D10" s="445"/>
      <c r="E10" s="445"/>
      <c r="F10" s="445"/>
      <c r="G10" s="445"/>
      <c r="H10" s="446"/>
      <c r="I10" s="446"/>
      <c r="J10" s="446"/>
      <c r="K10" s="446"/>
      <c r="L10" s="446"/>
      <c r="M10" s="446"/>
      <c r="N10" s="446"/>
      <c r="O10" s="446"/>
      <c r="P10" s="446"/>
      <c r="Q10" s="446"/>
      <c r="R10" s="446"/>
      <c r="S10" s="446"/>
      <c r="T10" s="446"/>
      <c r="U10" s="446"/>
      <c r="V10" s="446"/>
      <c r="W10" s="447" t="s">
        <v>497</v>
      </c>
      <c r="X10" s="447"/>
      <c r="Y10" s="447"/>
      <c r="Z10" s="448"/>
      <c r="AA10" s="448"/>
      <c r="AB10" s="448"/>
      <c r="AC10" s="448"/>
      <c r="AD10" s="448"/>
      <c r="AE10" s="448"/>
      <c r="AF10" s="335"/>
    </row>
    <row r="11" spans="1:45" s="65" customFormat="1" ht="36" customHeight="1" x14ac:dyDescent="0.15">
      <c r="B11" s="413" t="s">
        <v>501</v>
      </c>
      <c r="C11" s="188"/>
      <c r="D11" s="188"/>
      <c r="E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row>
    <row r="12" spans="1:45" s="65" customFormat="1" ht="9.75" customHeight="1" x14ac:dyDescent="0.15">
      <c r="B12" s="188"/>
      <c r="C12" s="231"/>
      <c r="D12" s="192"/>
      <c r="E12" s="192"/>
      <c r="F12" s="192"/>
      <c r="G12" s="192"/>
      <c r="H12" s="192"/>
      <c r="I12" s="192"/>
      <c r="J12" s="192"/>
      <c r="K12" s="192"/>
      <c r="L12" s="192"/>
      <c r="M12" s="192"/>
      <c r="N12" s="192"/>
      <c r="O12" s="192"/>
      <c r="P12" s="192"/>
      <c r="Q12" s="193"/>
      <c r="R12" s="193"/>
      <c r="S12" s="193"/>
      <c r="T12" s="193"/>
      <c r="U12" s="193"/>
      <c r="V12" s="193"/>
      <c r="W12" s="193"/>
      <c r="X12" s="193"/>
      <c r="Y12" s="193"/>
      <c r="Z12" s="193"/>
      <c r="AA12" s="193"/>
      <c r="AB12" s="193"/>
      <c r="AC12" s="80"/>
    </row>
    <row r="13" spans="1:45" s="65" customFormat="1" ht="60" customHeight="1" x14ac:dyDescent="0.15">
      <c r="B13" s="333" t="s">
        <v>467</v>
      </c>
      <c r="C13" s="449"/>
      <c r="D13" s="450"/>
      <c r="E13" s="450"/>
      <c r="F13" s="450"/>
      <c r="G13" s="450"/>
      <c r="H13" s="450"/>
      <c r="I13" s="331" t="s">
        <v>495</v>
      </c>
      <c r="J13" s="451" t="s">
        <v>511</v>
      </c>
      <c r="K13" s="451"/>
      <c r="L13" s="451"/>
      <c r="M13" s="451"/>
      <c r="N13" s="451"/>
      <c r="O13" s="451"/>
      <c r="P13" s="451"/>
      <c r="Q13" s="451"/>
      <c r="R13" s="451"/>
      <c r="S13" s="451"/>
      <c r="T13" s="451"/>
      <c r="U13" s="451"/>
      <c r="V13" s="451"/>
      <c r="W13" s="451"/>
      <c r="X13" s="451"/>
      <c r="Y13" s="451"/>
      <c r="Z13" s="451"/>
      <c r="AA13" s="332" t="s">
        <v>496</v>
      </c>
      <c r="AB13" s="452"/>
      <c r="AC13" s="452"/>
      <c r="AD13" s="452"/>
      <c r="AE13" s="452"/>
      <c r="AF13" s="414"/>
    </row>
    <row r="14" spans="1:45" s="65" customFormat="1" ht="20.100000000000001" customHeight="1" x14ac:dyDescent="0.15">
      <c r="B14" s="195"/>
      <c r="C14" s="196"/>
      <c r="D14" s="197"/>
      <c r="E14" s="189"/>
      <c r="F14" s="189"/>
      <c r="G14" s="189"/>
      <c r="H14" s="189"/>
      <c r="I14" s="197"/>
      <c r="J14" s="197"/>
      <c r="K14" s="194"/>
      <c r="L14" s="189"/>
      <c r="M14" s="189"/>
      <c r="N14" s="189"/>
      <c r="O14" s="194"/>
      <c r="P14" s="194"/>
      <c r="Q14" s="194"/>
      <c r="R14" s="194"/>
      <c r="S14" s="194"/>
      <c r="T14" s="194"/>
      <c r="U14" s="194"/>
      <c r="V14" s="194"/>
      <c r="W14" s="194"/>
      <c r="X14" s="194"/>
      <c r="Y14" s="194"/>
      <c r="Z14" s="194"/>
      <c r="AA14" s="194"/>
      <c r="AB14" s="194"/>
      <c r="AC14" s="81"/>
    </row>
    <row r="15" spans="1:45" s="65" customFormat="1" ht="27" customHeight="1" x14ac:dyDescent="0.15">
      <c r="B15" s="319" t="s">
        <v>709</v>
      </c>
      <c r="C15" s="188"/>
      <c r="D15" s="188"/>
      <c r="E15" s="188"/>
      <c r="F15" s="188"/>
      <c r="G15" s="188"/>
      <c r="H15" s="188"/>
      <c r="I15" s="188"/>
      <c r="J15" s="188"/>
      <c r="K15" s="188"/>
      <c r="L15" s="188"/>
      <c r="M15" s="188"/>
      <c r="N15" s="188"/>
      <c r="O15" s="188"/>
      <c r="P15" s="188"/>
      <c r="Q15" s="188"/>
      <c r="R15" s="188"/>
      <c r="S15" s="188"/>
      <c r="T15" s="188"/>
      <c r="U15" s="191"/>
      <c r="V15" s="188"/>
      <c r="W15" s="188"/>
      <c r="X15" s="188"/>
      <c r="Y15" s="188"/>
      <c r="Z15" s="188"/>
      <c r="AA15" s="188"/>
      <c r="AB15" s="188"/>
    </row>
    <row r="16" spans="1:45" s="65" customFormat="1" ht="30" hidden="1" customHeight="1" x14ac:dyDescent="0.15">
      <c r="B16" s="460"/>
      <c r="C16" s="460"/>
      <c r="D16" s="460"/>
      <c r="E16" s="460"/>
      <c r="F16" s="460"/>
      <c r="G16" s="460"/>
      <c r="H16" s="460"/>
      <c r="I16" s="460"/>
      <c r="J16" s="460"/>
      <c r="K16" s="460"/>
      <c r="L16" s="460"/>
      <c r="M16" s="460"/>
      <c r="N16" s="460"/>
      <c r="O16" s="460"/>
      <c r="P16" s="460"/>
      <c r="Q16" s="188"/>
      <c r="R16" s="188"/>
      <c r="S16" s="188"/>
      <c r="T16" s="188"/>
      <c r="U16" s="191"/>
      <c r="V16" s="188"/>
      <c r="W16" s="188"/>
      <c r="X16" s="188"/>
      <c r="Y16" s="188"/>
      <c r="Z16" s="188"/>
      <c r="AA16" s="188"/>
      <c r="AB16" s="188"/>
    </row>
    <row r="17" spans="2:32" s="65" customFormat="1" ht="39.950000000000003" customHeight="1" thickBot="1" x14ac:dyDescent="0.25">
      <c r="B17" s="461" t="s">
        <v>468</v>
      </c>
      <c r="C17" s="461"/>
      <c r="D17" s="461"/>
      <c r="E17" s="461"/>
      <c r="F17" s="461"/>
      <c r="G17" s="461"/>
      <c r="H17" s="461"/>
      <c r="I17" s="461"/>
      <c r="J17" s="461"/>
      <c r="K17" s="461"/>
      <c r="L17" s="461"/>
      <c r="M17" s="461"/>
      <c r="N17" s="461"/>
      <c r="O17" s="461"/>
      <c r="P17" s="461"/>
      <c r="Q17" s="194"/>
      <c r="R17" s="462"/>
      <c r="S17" s="463"/>
      <c r="T17" s="463"/>
      <c r="U17" s="464"/>
      <c r="V17" s="464"/>
      <c r="W17" s="194"/>
      <c r="X17" s="465"/>
      <c r="Y17" s="464"/>
      <c r="Z17" s="464"/>
      <c r="AA17" s="464"/>
      <c r="AB17" s="464"/>
      <c r="AC17" s="81"/>
    </row>
    <row r="18" spans="2:32" s="65" customFormat="1" ht="20.100000000000001" customHeight="1" x14ac:dyDescent="0.15">
      <c r="B18" s="81"/>
      <c r="C18" s="84"/>
      <c r="D18" s="85"/>
      <c r="E18" s="86"/>
      <c r="F18" s="86"/>
      <c r="G18" s="86"/>
      <c r="H18" s="86"/>
      <c r="I18" s="86"/>
      <c r="J18" s="86"/>
      <c r="K18" s="86"/>
      <c r="L18" s="86"/>
      <c r="M18" s="86"/>
      <c r="N18" s="86"/>
      <c r="O18" s="86"/>
      <c r="P18" s="87"/>
      <c r="Q18" s="81"/>
      <c r="R18" s="81"/>
      <c r="S18" s="81"/>
      <c r="T18" s="109"/>
      <c r="U18" s="88"/>
      <c r="V18" s="89"/>
      <c r="W18" s="89"/>
      <c r="X18" s="89"/>
      <c r="Y18" s="90"/>
      <c r="Z18" s="81"/>
      <c r="AA18" s="88"/>
      <c r="AB18" s="89"/>
      <c r="AC18" s="89"/>
      <c r="AD18" s="89"/>
      <c r="AE18" s="90"/>
      <c r="AF18" s="81"/>
    </row>
    <row r="19" spans="2:32" s="65" customFormat="1" ht="30" customHeight="1" x14ac:dyDescent="0.15">
      <c r="B19" s="91"/>
      <c r="C19" s="92"/>
      <c r="D19" s="93"/>
      <c r="E19" s="466"/>
      <c r="F19" s="94"/>
      <c r="G19" s="467"/>
      <c r="H19" s="467"/>
      <c r="I19" s="467"/>
      <c r="J19" s="467"/>
      <c r="K19" s="468"/>
      <c r="L19" s="469"/>
      <c r="M19" s="94"/>
      <c r="N19" s="81"/>
      <c r="O19" s="470" t="s">
        <v>469</v>
      </c>
      <c r="P19" s="471"/>
      <c r="Q19" s="416"/>
      <c r="R19" s="416"/>
      <c r="S19" s="416"/>
      <c r="T19" s="81"/>
      <c r="U19" s="96"/>
      <c r="V19" s="472"/>
      <c r="W19" s="472" t="s">
        <v>474</v>
      </c>
      <c r="X19" s="473"/>
      <c r="Y19" s="97"/>
      <c r="Z19" s="94"/>
      <c r="AA19" s="96"/>
      <c r="AB19" s="472"/>
      <c r="AC19" s="472" t="s">
        <v>500</v>
      </c>
      <c r="AD19" s="473"/>
      <c r="AE19" s="98"/>
      <c r="AF19" s="94"/>
    </row>
    <row r="20" spans="2:32" s="65" customFormat="1" ht="30" customHeight="1" x14ac:dyDescent="0.15">
      <c r="B20" s="81"/>
      <c r="C20" s="92"/>
      <c r="D20" s="93"/>
      <c r="E20" s="466"/>
      <c r="F20" s="94"/>
      <c r="G20" s="467"/>
      <c r="H20" s="467"/>
      <c r="I20" s="467"/>
      <c r="J20" s="467"/>
      <c r="K20" s="468"/>
      <c r="L20" s="469"/>
      <c r="M20" s="94"/>
      <c r="N20" s="81"/>
      <c r="O20" s="470"/>
      <c r="P20" s="471"/>
      <c r="Q20" s="416"/>
      <c r="R20" s="416"/>
      <c r="S20" s="416"/>
      <c r="T20" s="81"/>
      <c r="U20" s="96"/>
      <c r="V20" s="472"/>
      <c r="W20" s="472"/>
      <c r="X20" s="473"/>
      <c r="Y20" s="97"/>
      <c r="Z20" s="94"/>
      <c r="AA20" s="96"/>
      <c r="AB20" s="472"/>
      <c r="AC20" s="472"/>
      <c r="AD20" s="473"/>
      <c r="AE20" s="98"/>
      <c r="AF20" s="94"/>
    </row>
    <row r="21" spans="2:32" s="65" customFormat="1" ht="30" customHeight="1" x14ac:dyDescent="0.15">
      <c r="B21" s="81"/>
      <c r="C21" s="92"/>
      <c r="D21" s="93"/>
      <c r="E21" s="466"/>
      <c r="F21" s="94"/>
      <c r="G21" s="467"/>
      <c r="H21" s="467"/>
      <c r="I21" s="467"/>
      <c r="J21" s="467"/>
      <c r="K21" s="468"/>
      <c r="L21" s="469"/>
      <c r="M21" s="94"/>
      <c r="N21" s="81"/>
      <c r="O21" s="470"/>
      <c r="P21" s="471"/>
      <c r="Q21" s="416"/>
      <c r="R21" s="416"/>
      <c r="S21" s="416"/>
      <c r="T21" s="81"/>
      <c r="U21" s="99"/>
      <c r="V21" s="472"/>
      <c r="W21" s="472"/>
      <c r="X21" s="473"/>
      <c r="Y21" s="97"/>
      <c r="Z21" s="94"/>
      <c r="AA21" s="99"/>
      <c r="AB21" s="472"/>
      <c r="AC21" s="472"/>
      <c r="AD21" s="473"/>
      <c r="AE21" s="98"/>
      <c r="AF21" s="94"/>
    </row>
    <row r="22" spans="2:32" s="65" customFormat="1" ht="30" customHeight="1" x14ac:dyDescent="0.15">
      <c r="B22" s="81"/>
      <c r="C22" s="92"/>
      <c r="D22" s="93"/>
      <c r="E22" s="466"/>
      <c r="F22" s="94"/>
      <c r="G22" s="467"/>
      <c r="H22" s="467"/>
      <c r="I22" s="467"/>
      <c r="J22" s="467"/>
      <c r="K22" s="468"/>
      <c r="L22" s="469"/>
      <c r="M22" s="94"/>
      <c r="N22" s="81"/>
      <c r="O22" s="470"/>
      <c r="P22" s="471"/>
      <c r="Q22" s="416"/>
      <c r="R22" s="416"/>
      <c r="S22" s="416"/>
      <c r="T22" s="81"/>
      <c r="U22" s="99"/>
      <c r="V22" s="472"/>
      <c r="W22" s="472"/>
      <c r="X22" s="473"/>
      <c r="Y22" s="97"/>
      <c r="Z22" s="94"/>
      <c r="AA22" s="99"/>
      <c r="AB22" s="472"/>
      <c r="AC22" s="472"/>
      <c r="AD22" s="473"/>
      <c r="AE22" s="98"/>
      <c r="AF22" s="94"/>
    </row>
    <row r="23" spans="2:32" s="65" customFormat="1" ht="9.9499999999999993" customHeight="1" thickBot="1" x14ac:dyDescent="0.2">
      <c r="B23" s="81"/>
      <c r="C23" s="92"/>
      <c r="D23" s="93"/>
      <c r="E23" s="466"/>
      <c r="F23" s="94"/>
      <c r="G23" s="467"/>
      <c r="H23" s="467"/>
      <c r="I23" s="467"/>
      <c r="J23" s="467"/>
      <c r="K23" s="468"/>
      <c r="L23" s="469"/>
      <c r="M23" s="94"/>
      <c r="N23" s="81"/>
      <c r="O23" s="470"/>
      <c r="P23" s="471"/>
      <c r="Q23" s="416"/>
      <c r="R23" s="416"/>
      <c r="S23" s="416"/>
      <c r="T23" s="81"/>
      <c r="U23" s="99"/>
      <c r="V23" s="94"/>
      <c r="W23" s="94"/>
      <c r="X23" s="94"/>
      <c r="Y23" s="97"/>
      <c r="Z23" s="94"/>
      <c r="AA23" s="99"/>
      <c r="AB23" s="94"/>
      <c r="AC23" s="94"/>
      <c r="AD23" s="94"/>
      <c r="AE23" s="97"/>
      <c r="AF23" s="94"/>
    </row>
    <row r="24" spans="2:32" s="65" customFormat="1" ht="20.100000000000001" customHeight="1" thickTop="1" thickBot="1" x14ac:dyDescent="0.2">
      <c r="B24" s="81"/>
      <c r="C24" s="92"/>
      <c r="D24" s="93"/>
      <c r="E24" s="466"/>
      <c r="F24" s="94"/>
      <c r="G24" s="467"/>
      <c r="H24" s="467"/>
      <c r="I24" s="467"/>
      <c r="J24" s="467"/>
      <c r="K24" s="468"/>
      <c r="L24" s="469"/>
      <c r="M24" s="94"/>
      <c r="N24" s="81"/>
      <c r="O24" s="470"/>
      <c r="P24" s="471"/>
      <c r="Q24" s="416"/>
      <c r="R24" s="416"/>
      <c r="S24" s="416"/>
      <c r="T24" s="81"/>
      <c r="U24" s="474" t="s">
        <v>177</v>
      </c>
      <c r="V24" s="475"/>
      <c r="W24" s="475"/>
      <c r="X24" s="475"/>
      <c r="Y24" s="476"/>
      <c r="Z24" s="94"/>
      <c r="AA24" s="474" t="s">
        <v>177</v>
      </c>
      <c r="AB24" s="475"/>
      <c r="AC24" s="475"/>
      <c r="AD24" s="475"/>
      <c r="AE24" s="476"/>
      <c r="AF24" s="94"/>
    </row>
    <row r="25" spans="2:32" s="65" customFormat="1" ht="9.9499999999999993" customHeight="1" thickTop="1" x14ac:dyDescent="0.15">
      <c r="B25" s="81"/>
      <c r="C25" s="92"/>
      <c r="D25" s="93"/>
      <c r="E25" s="466"/>
      <c r="F25" s="94"/>
      <c r="G25" s="467"/>
      <c r="H25" s="467"/>
      <c r="I25" s="467"/>
      <c r="J25" s="467"/>
      <c r="K25" s="468"/>
      <c r="L25" s="469"/>
      <c r="M25" s="94"/>
      <c r="N25" s="81"/>
      <c r="O25" s="470"/>
      <c r="P25" s="471"/>
      <c r="Q25" s="416"/>
      <c r="R25" s="416"/>
      <c r="S25" s="416"/>
      <c r="T25" s="81"/>
      <c r="U25" s="99"/>
      <c r="V25" s="94"/>
      <c r="W25" s="94"/>
      <c r="X25" s="94"/>
      <c r="Y25" s="97"/>
      <c r="Z25" s="94"/>
      <c r="AA25" s="99"/>
      <c r="AB25" s="94"/>
      <c r="AC25" s="94"/>
      <c r="AD25" s="94"/>
      <c r="AE25" s="97"/>
      <c r="AF25" s="94"/>
    </row>
    <row r="26" spans="2:32" s="65" customFormat="1" ht="30" customHeight="1" x14ac:dyDescent="0.15">
      <c r="B26" s="81"/>
      <c r="C26" s="92"/>
      <c r="D26" s="93"/>
      <c r="E26" s="466"/>
      <c r="F26" s="94"/>
      <c r="G26" s="467"/>
      <c r="H26" s="467"/>
      <c r="I26" s="467"/>
      <c r="J26" s="467"/>
      <c r="K26" s="468"/>
      <c r="L26" s="469"/>
      <c r="M26" s="94"/>
      <c r="N26" s="81"/>
      <c r="O26" s="470"/>
      <c r="P26" s="471"/>
      <c r="Q26" s="416"/>
      <c r="R26" s="416"/>
      <c r="S26" s="416"/>
      <c r="T26" s="81"/>
      <c r="U26" s="96"/>
      <c r="V26" s="472"/>
      <c r="W26" s="472" t="s">
        <v>471</v>
      </c>
      <c r="X26" s="472"/>
      <c r="Y26" s="98"/>
      <c r="Z26" s="94"/>
      <c r="AA26" s="96"/>
      <c r="AB26" s="472"/>
      <c r="AC26" s="473" t="s">
        <v>508</v>
      </c>
      <c r="AD26" s="472"/>
      <c r="AE26" s="97"/>
      <c r="AF26" s="94"/>
    </row>
    <row r="27" spans="2:32" s="65" customFormat="1" ht="30" customHeight="1" x14ac:dyDescent="0.15">
      <c r="B27" s="81"/>
      <c r="C27" s="92"/>
      <c r="D27" s="93"/>
      <c r="E27" s="466"/>
      <c r="F27" s="94"/>
      <c r="G27" s="467"/>
      <c r="H27" s="467"/>
      <c r="I27" s="467"/>
      <c r="J27" s="467"/>
      <c r="K27" s="468"/>
      <c r="L27" s="469"/>
      <c r="M27" s="94"/>
      <c r="N27" s="81"/>
      <c r="O27" s="470"/>
      <c r="P27" s="471"/>
      <c r="Q27" s="416"/>
      <c r="R27" s="416"/>
      <c r="S27" s="416"/>
      <c r="T27" s="81"/>
      <c r="U27" s="96"/>
      <c r="V27" s="472"/>
      <c r="W27" s="472"/>
      <c r="X27" s="472"/>
      <c r="Y27" s="98"/>
      <c r="Z27" s="94"/>
      <c r="AA27" s="96"/>
      <c r="AB27" s="472"/>
      <c r="AC27" s="473"/>
      <c r="AD27" s="472"/>
      <c r="AE27" s="97"/>
      <c r="AF27" s="94"/>
    </row>
    <row r="28" spans="2:32" s="65" customFormat="1" ht="30" customHeight="1" x14ac:dyDescent="0.15">
      <c r="B28" s="81"/>
      <c r="C28" s="92"/>
      <c r="D28" s="93"/>
      <c r="E28" s="466"/>
      <c r="F28" s="94"/>
      <c r="G28" s="467"/>
      <c r="H28" s="467"/>
      <c r="I28" s="467"/>
      <c r="J28" s="467"/>
      <c r="K28" s="468"/>
      <c r="L28" s="469"/>
      <c r="M28" s="94"/>
      <c r="N28" s="81"/>
      <c r="O28" s="81"/>
      <c r="P28" s="95"/>
      <c r="Q28" s="81"/>
      <c r="R28" s="81"/>
      <c r="S28" s="81"/>
      <c r="T28" s="81"/>
      <c r="U28" s="96"/>
      <c r="V28" s="472"/>
      <c r="W28" s="472"/>
      <c r="X28" s="472"/>
      <c r="Y28" s="98"/>
      <c r="Z28" s="94"/>
      <c r="AA28" s="96"/>
      <c r="AB28" s="472"/>
      <c r="AC28" s="473"/>
      <c r="AD28" s="472"/>
      <c r="AE28" s="97"/>
      <c r="AF28" s="94"/>
    </row>
    <row r="29" spans="2:32" s="65" customFormat="1" ht="30" customHeight="1" x14ac:dyDescent="0.15">
      <c r="B29" s="81"/>
      <c r="C29" s="92"/>
      <c r="D29" s="93"/>
      <c r="E29" s="466"/>
      <c r="F29" s="94"/>
      <c r="G29" s="467"/>
      <c r="H29" s="467"/>
      <c r="I29" s="467"/>
      <c r="J29" s="467"/>
      <c r="K29" s="468"/>
      <c r="L29" s="469"/>
      <c r="M29" s="94"/>
      <c r="N29" s="81"/>
      <c r="O29" s="81"/>
      <c r="P29" s="95"/>
      <c r="Q29" s="81"/>
      <c r="R29" s="81"/>
      <c r="S29" s="81"/>
      <c r="T29" s="81"/>
      <c r="U29" s="96"/>
      <c r="V29" s="472"/>
      <c r="W29" s="472"/>
      <c r="X29" s="472"/>
      <c r="Y29" s="98"/>
      <c r="Z29" s="94"/>
      <c r="AA29" s="96"/>
      <c r="AB29" s="472"/>
      <c r="AC29" s="473"/>
      <c r="AD29" s="472"/>
      <c r="AE29" s="97"/>
      <c r="AF29" s="94"/>
    </row>
    <row r="30" spans="2:32" s="65" customFormat="1" ht="20.100000000000001" customHeight="1" x14ac:dyDescent="0.15">
      <c r="B30" s="81"/>
      <c r="C30" s="92"/>
      <c r="D30" s="93"/>
      <c r="E30" s="466"/>
      <c r="F30" s="94"/>
      <c r="G30" s="467"/>
      <c r="H30" s="467"/>
      <c r="I30" s="467"/>
      <c r="J30" s="467"/>
      <c r="K30" s="468"/>
      <c r="L30" s="469"/>
      <c r="M30" s="94"/>
      <c r="N30" s="81"/>
      <c r="O30" s="81"/>
      <c r="P30" s="95"/>
      <c r="Q30" s="81"/>
      <c r="R30" s="81"/>
      <c r="S30" s="81"/>
      <c r="T30" s="81"/>
      <c r="U30" s="100"/>
      <c r="V30" s="101"/>
      <c r="W30" s="102"/>
      <c r="X30" s="102"/>
      <c r="Y30" s="103"/>
      <c r="Z30" s="94"/>
      <c r="AA30" s="100"/>
      <c r="AB30" s="101"/>
      <c r="AC30" s="102"/>
      <c r="AD30" s="102"/>
      <c r="AE30" s="103"/>
      <c r="AF30" s="94"/>
    </row>
    <row r="31" spans="2:32" s="65" customFormat="1" ht="9.9499999999999993" customHeight="1" thickBot="1" x14ac:dyDescent="0.2">
      <c r="B31" s="81"/>
      <c r="C31" s="92"/>
      <c r="D31" s="93"/>
      <c r="E31" s="94"/>
      <c r="F31" s="94"/>
      <c r="G31" s="104"/>
      <c r="H31" s="104"/>
      <c r="I31" s="104"/>
      <c r="J31" s="104"/>
      <c r="K31" s="104"/>
      <c r="L31" s="104"/>
      <c r="M31" s="94"/>
      <c r="N31" s="81"/>
      <c r="O31" s="81"/>
      <c r="P31" s="95"/>
      <c r="Q31" s="81"/>
      <c r="R31" s="81"/>
      <c r="S31" s="81"/>
      <c r="T31" s="81"/>
      <c r="U31" s="93"/>
      <c r="V31" s="81"/>
      <c r="W31" s="94"/>
      <c r="X31" s="94"/>
      <c r="Y31" s="94"/>
      <c r="Z31" s="94"/>
      <c r="AA31" s="94"/>
    </row>
    <row r="32" spans="2:32" s="65" customFormat="1" ht="39.950000000000003" customHeight="1" thickTop="1" thickBot="1" x14ac:dyDescent="0.25">
      <c r="B32" s="81"/>
      <c r="C32" s="477" t="s">
        <v>177</v>
      </c>
      <c r="D32" s="478"/>
      <c r="E32" s="478"/>
      <c r="F32" s="478"/>
      <c r="G32" s="478"/>
      <c r="H32" s="478"/>
      <c r="I32" s="478"/>
      <c r="J32" s="478"/>
      <c r="K32" s="478"/>
      <c r="L32" s="478"/>
      <c r="M32" s="478"/>
      <c r="N32" s="478"/>
      <c r="O32" s="478"/>
      <c r="P32" s="479"/>
      <c r="Q32" s="338"/>
      <c r="R32" s="338"/>
      <c r="S32" s="337"/>
      <c r="T32" s="81"/>
      <c r="U32" s="480"/>
      <c r="V32" s="481"/>
      <c r="W32" s="481"/>
      <c r="X32" s="481"/>
      <c r="Y32" s="481"/>
      <c r="Z32" s="94"/>
      <c r="AA32" s="480"/>
      <c r="AB32" s="481"/>
      <c r="AC32" s="481"/>
      <c r="AD32" s="481"/>
      <c r="AE32" s="481"/>
      <c r="AF32" s="81"/>
    </row>
    <row r="33" spans="2:32" s="65" customFormat="1" ht="9.9499999999999993" customHeight="1" thickTop="1" x14ac:dyDescent="0.15">
      <c r="B33" s="81"/>
      <c r="C33" s="92"/>
      <c r="D33" s="105"/>
      <c r="E33" s="105"/>
      <c r="F33" s="105"/>
      <c r="G33" s="105"/>
      <c r="H33" s="105"/>
      <c r="I33" s="105"/>
      <c r="J33" s="105"/>
      <c r="K33" s="105"/>
      <c r="L33" s="105"/>
      <c r="M33" s="105"/>
      <c r="N33" s="105"/>
      <c r="O33" s="105"/>
      <c r="P33" s="95"/>
      <c r="Q33" s="81"/>
      <c r="R33" s="81"/>
      <c r="S33" s="81"/>
      <c r="T33" s="81"/>
      <c r="U33" s="88"/>
      <c r="V33" s="106"/>
      <c r="W33" s="106"/>
      <c r="X33" s="106"/>
      <c r="Y33" s="107"/>
      <c r="Z33" s="94"/>
      <c r="AA33" s="88"/>
      <c r="AB33" s="106"/>
      <c r="AC33" s="106"/>
      <c r="AD33" s="106"/>
      <c r="AE33" s="108"/>
      <c r="AF33" s="104"/>
    </row>
    <row r="34" spans="2:32" s="65" customFormat="1" ht="9.9499999999999993" customHeight="1" x14ac:dyDescent="0.15">
      <c r="B34" s="81"/>
      <c r="C34" s="92"/>
      <c r="D34" s="93"/>
      <c r="E34" s="94"/>
      <c r="F34" s="94"/>
      <c r="G34" s="467"/>
      <c r="H34" s="467"/>
      <c r="I34" s="467"/>
      <c r="J34" s="467"/>
      <c r="K34" s="468"/>
      <c r="L34" s="469"/>
      <c r="M34" s="94"/>
      <c r="N34" s="81"/>
      <c r="O34" s="81"/>
      <c r="P34" s="95"/>
      <c r="Q34" s="81"/>
      <c r="R34" s="81"/>
      <c r="S34" s="81"/>
      <c r="T34" s="81"/>
      <c r="U34" s="96"/>
      <c r="V34" s="81"/>
      <c r="W34" s="81"/>
      <c r="X34" s="81"/>
      <c r="Y34" s="109"/>
      <c r="Z34" s="94"/>
      <c r="AA34" s="96"/>
      <c r="AB34" s="81"/>
      <c r="AC34" s="81"/>
      <c r="AD34" s="81"/>
      <c r="AE34" s="109"/>
      <c r="AF34" s="104"/>
    </row>
    <row r="35" spans="2:32" s="65" customFormat="1" ht="30" customHeight="1" x14ac:dyDescent="0.15">
      <c r="B35" s="81"/>
      <c r="C35" s="92"/>
      <c r="D35" s="93"/>
      <c r="E35" s="94"/>
      <c r="F35" s="94"/>
      <c r="G35" s="467"/>
      <c r="H35" s="467"/>
      <c r="I35" s="467"/>
      <c r="J35" s="467"/>
      <c r="K35" s="468"/>
      <c r="L35" s="469"/>
      <c r="M35" s="94"/>
      <c r="N35" s="81"/>
      <c r="O35" s="470" t="s">
        <v>509</v>
      </c>
      <c r="P35" s="471"/>
      <c r="Q35" s="416"/>
      <c r="R35" s="416"/>
      <c r="S35" s="416"/>
      <c r="T35" s="81"/>
      <c r="U35" s="96"/>
      <c r="V35" s="472"/>
      <c r="W35" s="472" t="s">
        <v>473</v>
      </c>
      <c r="X35" s="472"/>
      <c r="Y35" s="97"/>
      <c r="Z35" s="94"/>
      <c r="AA35" s="96"/>
      <c r="AB35" s="472"/>
      <c r="AC35" s="472" t="s">
        <v>470</v>
      </c>
      <c r="AD35" s="473"/>
      <c r="AE35" s="98"/>
      <c r="AF35" s="104"/>
    </row>
    <row r="36" spans="2:32" s="65" customFormat="1" ht="30" customHeight="1" x14ac:dyDescent="0.15">
      <c r="B36" s="81"/>
      <c r="C36" s="92"/>
      <c r="D36" s="93"/>
      <c r="E36" s="94"/>
      <c r="F36" s="94"/>
      <c r="G36" s="467"/>
      <c r="H36" s="467"/>
      <c r="I36" s="467"/>
      <c r="J36" s="467"/>
      <c r="K36" s="468"/>
      <c r="L36" s="469"/>
      <c r="M36" s="94"/>
      <c r="N36" s="81"/>
      <c r="O36" s="470"/>
      <c r="P36" s="471"/>
      <c r="Q36" s="416"/>
      <c r="R36" s="416"/>
      <c r="S36" s="416"/>
      <c r="T36" s="81"/>
      <c r="U36" s="96"/>
      <c r="V36" s="472"/>
      <c r="W36" s="472"/>
      <c r="X36" s="472"/>
      <c r="Y36" s="97"/>
      <c r="Z36" s="94"/>
      <c r="AA36" s="96"/>
      <c r="AB36" s="472"/>
      <c r="AC36" s="472"/>
      <c r="AD36" s="473"/>
      <c r="AE36" s="98"/>
      <c r="AF36" s="104"/>
    </row>
    <row r="37" spans="2:32" s="65" customFormat="1" ht="30" customHeight="1" x14ac:dyDescent="0.15">
      <c r="B37" s="81"/>
      <c r="C37" s="92"/>
      <c r="D37" s="93"/>
      <c r="E37" s="94"/>
      <c r="F37" s="94"/>
      <c r="G37" s="467"/>
      <c r="H37" s="467"/>
      <c r="I37" s="467"/>
      <c r="J37" s="467"/>
      <c r="K37" s="468"/>
      <c r="L37" s="469"/>
      <c r="M37" s="94"/>
      <c r="N37" s="81"/>
      <c r="O37" s="470"/>
      <c r="P37" s="471"/>
      <c r="Q37" s="416"/>
      <c r="R37" s="416"/>
      <c r="S37" s="416"/>
      <c r="T37" s="81"/>
      <c r="U37" s="99"/>
      <c r="V37" s="472"/>
      <c r="W37" s="472"/>
      <c r="X37" s="472"/>
      <c r="Y37" s="97"/>
      <c r="Z37" s="94"/>
      <c r="AA37" s="99"/>
      <c r="AB37" s="472"/>
      <c r="AC37" s="472"/>
      <c r="AD37" s="473"/>
      <c r="AE37" s="98"/>
      <c r="AF37" s="94"/>
    </row>
    <row r="38" spans="2:32" s="65" customFormat="1" ht="30" customHeight="1" x14ac:dyDescent="0.15">
      <c r="B38" s="81"/>
      <c r="C38" s="92"/>
      <c r="D38" s="93"/>
      <c r="E38" s="94"/>
      <c r="F38" s="94"/>
      <c r="G38" s="467"/>
      <c r="H38" s="467"/>
      <c r="I38" s="467"/>
      <c r="J38" s="467"/>
      <c r="K38" s="468"/>
      <c r="L38" s="469"/>
      <c r="M38" s="94"/>
      <c r="N38" s="81"/>
      <c r="O38" s="470"/>
      <c r="P38" s="471"/>
      <c r="Q38" s="416"/>
      <c r="R38" s="416"/>
      <c r="S38" s="416"/>
      <c r="T38" s="81"/>
      <c r="U38" s="99"/>
      <c r="V38" s="472"/>
      <c r="W38" s="472"/>
      <c r="X38" s="472"/>
      <c r="Y38" s="97"/>
      <c r="Z38" s="94"/>
      <c r="AA38" s="99"/>
      <c r="AB38" s="472"/>
      <c r="AC38" s="472"/>
      <c r="AD38" s="473"/>
      <c r="AE38" s="98"/>
      <c r="AF38" s="94"/>
    </row>
    <row r="39" spans="2:32" s="65" customFormat="1" ht="9.9499999999999993" customHeight="1" thickBot="1" x14ac:dyDescent="0.2">
      <c r="B39" s="81"/>
      <c r="C39" s="92"/>
      <c r="D39" s="93"/>
      <c r="E39" s="94"/>
      <c r="F39" s="94"/>
      <c r="G39" s="467"/>
      <c r="H39" s="467"/>
      <c r="I39" s="467"/>
      <c r="J39" s="467"/>
      <c r="K39" s="468"/>
      <c r="L39" s="469"/>
      <c r="M39" s="94"/>
      <c r="N39" s="81"/>
      <c r="O39" s="470"/>
      <c r="P39" s="471"/>
      <c r="Q39" s="416"/>
      <c r="R39" s="416"/>
      <c r="S39" s="416"/>
      <c r="T39" s="81"/>
      <c r="U39" s="99"/>
      <c r="V39" s="94"/>
      <c r="W39" s="94"/>
      <c r="X39" s="94"/>
      <c r="Y39" s="97"/>
      <c r="Z39" s="94"/>
      <c r="AA39" s="99"/>
      <c r="AB39" s="94"/>
      <c r="AC39" s="94"/>
      <c r="AD39" s="94"/>
      <c r="AE39" s="97"/>
      <c r="AF39" s="94"/>
    </row>
    <row r="40" spans="2:32" s="65" customFormat="1" ht="20.100000000000001" customHeight="1" thickTop="1" thickBot="1" x14ac:dyDescent="0.2">
      <c r="B40" s="81"/>
      <c r="C40" s="92"/>
      <c r="D40" s="93"/>
      <c r="E40" s="94"/>
      <c r="F40" s="94"/>
      <c r="G40" s="467"/>
      <c r="H40" s="467"/>
      <c r="I40" s="467"/>
      <c r="J40" s="467"/>
      <c r="K40" s="468"/>
      <c r="L40" s="469"/>
      <c r="M40" s="94"/>
      <c r="N40" s="81"/>
      <c r="O40" s="470"/>
      <c r="P40" s="471"/>
      <c r="Q40" s="416"/>
      <c r="R40" s="416"/>
      <c r="S40" s="416"/>
      <c r="T40" s="81"/>
      <c r="U40" s="474" t="s">
        <v>177</v>
      </c>
      <c r="V40" s="475"/>
      <c r="W40" s="475"/>
      <c r="X40" s="475"/>
      <c r="Y40" s="476"/>
      <c r="Z40" s="94"/>
      <c r="AA40" s="474" t="s">
        <v>177</v>
      </c>
      <c r="AB40" s="475"/>
      <c r="AC40" s="475"/>
      <c r="AD40" s="475"/>
      <c r="AE40" s="476"/>
      <c r="AF40" s="94"/>
    </row>
    <row r="41" spans="2:32" s="65" customFormat="1" ht="9.9499999999999993" customHeight="1" thickTop="1" x14ac:dyDescent="0.15">
      <c r="B41" s="110"/>
      <c r="C41" s="111"/>
      <c r="D41" s="110"/>
      <c r="E41" s="94"/>
      <c r="F41" s="94"/>
      <c r="G41" s="467"/>
      <c r="H41" s="467"/>
      <c r="I41" s="467"/>
      <c r="J41" s="467"/>
      <c r="K41" s="468"/>
      <c r="L41" s="469"/>
      <c r="M41" s="94"/>
      <c r="N41" s="81"/>
      <c r="O41" s="470"/>
      <c r="P41" s="471"/>
      <c r="Q41" s="416"/>
      <c r="R41" s="416"/>
      <c r="S41" s="416"/>
      <c r="T41" s="110"/>
      <c r="U41" s="99"/>
      <c r="V41" s="94"/>
      <c r="W41" s="94"/>
      <c r="X41" s="94"/>
      <c r="Y41" s="97"/>
      <c r="Z41" s="94"/>
      <c r="AA41" s="99"/>
      <c r="AB41" s="94"/>
      <c r="AC41" s="94"/>
      <c r="AD41" s="94"/>
      <c r="AE41" s="97"/>
      <c r="AF41" s="94"/>
    </row>
    <row r="42" spans="2:32" s="65" customFormat="1" ht="30" customHeight="1" x14ac:dyDescent="0.15">
      <c r="B42" s="93"/>
      <c r="C42" s="92"/>
      <c r="D42" s="81"/>
      <c r="E42" s="94"/>
      <c r="F42" s="94"/>
      <c r="G42" s="467"/>
      <c r="H42" s="467"/>
      <c r="I42" s="467"/>
      <c r="J42" s="467"/>
      <c r="K42" s="468"/>
      <c r="L42" s="469"/>
      <c r="M42" s="94"/>
      <c r="N42" s="81"/>
      <c r="O42" s="470"/>
      <c r="P42" s="471"/>
      <c r="Q42" s="416"/>
      <c r="R42" s="416"/>
      <c r="S42" s="416"/>
      <c r="T42" s="81"/>
      <c r="U42" s="96"/>
      <c r="V42" s="473"/>
      <c r="W42" s="473" t="s">
        <v>507</v>
      </c>
      <c r="X42" s="473"/>
      <c r="Y42" s="97"/>
      <c r="Z42" s="94"/>
      <c r="AA42" s="96"/>
      <c r="AB42" s="472" t="s">
        <v>472</v>
      </c>
      <c r="AC42" s="472"/>
      <c r="AD42" s="472" t="s">
        <v>472</v>
      </c>
      <c r="AE42" s="97"/>
      <c r="AF42" s="94"/>
    </row>
    <row r="43" spans="2:32" s="65" customFormat="1" ht="30" customHeight="1" x14ac:dyDescent="0.15">
      <c r="B43" s="81"/>
      <c r="C43" s="112"/>
      <c r="D43" s="81"/>
      <c r="E43" s="94"/>
      <c r="F43" s="94"/>
      <c r="G43" s="467"/>
      <c r="H43" s="467"/>
      <c r="I43" s="467"/>
      <c r="J43" s="467"/>
      <c r="K43" s="468"/>
      <c r="L43" s="469"/>
      <c r="M43" s="94"/>
      <c r="N43" s="81"/>
      <c r="O43" s="470"/>
      <c r="P43" s="471"/>
      <c r="Q43" s="416"/>
      <c r="R43" s="416"/>
      <c r="S43" s="416"/>
      <c r="T43" s="81"/>
      <c r="U43" s="96"/>
      <c r="V43" s="473"/>
      <c r="W43" s="473"/>
      <c r="X43" s="473"/>
      <c r="Y43" s="97"/>
      <c r="Z43" s="94"/>
      <c r="AA43" s="96"/>
      <c r="AB43" s="472"/>
      <c r="AC43" s="472"/>
      <c r="AD43" s="472"/>
      <c r="AE43" s="97"/>
      <c r="AF43" s="94"/>
    </row>
    <row r="44" spans="2:32" s="65" customFormat="1" ht="30" customHeight="1" x14ac:dyDescent="0.15">
      <c r="B44" s="81"/>
      <c r="C44" s="92"/>
      <c r="D44" s="93"/>
      <c r="E44" s="81"/>
      <c r="F44" s="81"/>
      <c r="G44" s="467"/>
      <c r="H44" s="467"/>
      <c r="I44" s="467"/>
      <c r="J44" s="467"/>
      <c r="K44" s="468"/>
      <c r="L44" s="469"/>
      <c r="M44" s="94"/>
      <c r="N44" s="81"/>
      <c r="O44" s="81"/>
      <c r="P44" s="95"/>
      <c r="Q44" s="81"/>
      <c r="R44" s="81"/>
      <c r="S44" s="81"/>
      <c r="T44" s="81"/>
      <c r="U44" s="96"/>
      <c r="V44" s="473"/>
      <c r="W44" s="473"/>
      <c r="X44" s="473"/>
      <c r="Y44" s="97"/>
      <c r="Z44" s="94"/>
      <c r="AA44" s="96"/>
      <c r="AB44" s="472"/>
      <c r="AC44" s="472"/>
      <c r="AD44" s="472"/>
      <c r="AE44" s="97"/>
      <c r="AF44" s="94"/>
    </row>
    <row r="45" spans="2:32" s="65" customFormat="1" ht="30" customHeight="1" x14ac:dyDescent="0.15">
      <c r="B45" s="81"/>
      <c r="C45" s="92"/>
      <c r="D45" s="93"/>
      <c r="E45" s="81"/>
      <c r="F45" s="81"/>
      <c r="G45" s="467"/>
      <c r="H45" s="467"/>
      <c r="I45" s="467"/>
      <c r="J45" s="467"/>
      <c r="K45" s="468"/>
      <c r="L45" s="469"/>
      <c r="M45" s="94"/>
      <c r="N45" s="81"/>
      <c r="O45" s="81"/>
      <c r="P45" s="95"/>
      <c r="Q45" s="81"/>
      <c r="R45" s="81"/>
      <c r="S45" s="81"/>
      <c r="T45" s="81"/>
      <c r="U45" s="96"/>
      <c r="V45" s="473"/>
      <c r="W45" s="473"/>
      <c r="X45" s="473"/>
      <c r="Y45" s="97"/>
      <c r="Z45" s="94"/>
      <c r="AA45" s="96"/>
      <c r="AB45" s="472"/>
      <c r="AC45" s="472"/>
      <c r="AD45" s="472"/>
      <c r="AE45" s="97"/>
    </row>
    <row r="46" spans="2:32" s="65" customFormat="1" ht="20.100000000000001" customHeight="1" thickBot="1" x14ac:dyDescent="0.2">
      <c r="B46" s="81"/>
      <c r="C46" s="113"/>
      <c r="D46" s="114"/>
      <c r="E46" s="115"/>
      <c r="F46" s="115"/>
      <c r="G46" s="115"/>
      <c r="H46" s="115"/>
      <c r="I46" s="115"/>
      <c r="J46" s="115"/>
      <c r="K46" s="115"/>
      <c r="L46" s="115"/>
      <c r="M46" s="115"/>
      <c r="N46" s="115"/>
      <c r="O46" s="115"/>
      <c r="P46" s="116"/>
      <c r="Q46" s="81"/>
      <c r="R46" s="81"/>
      <c r="S46" s="81"/>
      <c r="T46" s="81"/>
      <c r="U46" s="100"/>
      <c r="V46" s="101"/>
      <c r="W46" s="102"/>
      <c r="X46" s="102"/>
      <c r="Y46" s="103"/>
      <c r="Z46" s="81"/>
      <c r="AA46" s="100"/>
      <c r="AB46" s="101"/>
      <c r="AC46" s="102"/>
      <c r="AD46" s="102"/>
      <c r="AE46" s="103"/>
    </row>
    <row r="47" spans="2:32" s="65" customFormat="1" ht="17.25" customHeight="1" x14ac:dyDescent="0.15">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row>
    <row r="48" spans="2:32" s="65" customFormat="1" ht="18" x14ac:dyDescent="0.15">
      <c r="D48" s="76"/>
    </row>
    <row r="49" spans="1:31" s="65" customFormat="1" ht="21" x14ac:dyDescent="0.15">
      <c r="B49" s="69" t="s">
        <v>231</v>
      </c>
      <c r="C49" s="188"/>
      <c r="D49" s="192"/>
      <c r="E49" s="188"/>
      <c r="F49" s="188"/>
      <c r="G49" s="188"/>
      <c r="H49" s="188"/>
      <c r="I49" s="188"/>
      <c r="J49" s="188"/>
      <c r="K49" s="188"/>
      <c r="L49" s="188"/>
      <c r="M49" s="188"/>
      <c r="N49" s="188"/>
      <c r="O49" s="188"/>
      <c r="P49" s="188"/>
      <c r="Q49" s="188"/>
      <c r="R49" s="188"/>
      <c r="S49" s="188"/>
      <c r="T49" s="188"/>
      <c r="U49" s="188"/>
      <c r="V49" s="188"/>
      <c r="W49" s="188"/>
      <c r="X49" s="188"/>
      <c r="Y49" s="188"/>
      <c r="Z49" s="188"/>
      <c r="AA49" s="188"/>
      <c r="AB49" s="188"/>
    </row>
    <row r="50" spans="1:31" s="65" customFormat="1" ht="20.100000000000001" customHeight="1" thickBot="1" x14ac:dyDescent="0.2">
      <c r="B50" s="188"/>
      <c r="C50" s="188"/>
      <c r="D50" s="192"/>
      <c r="E50" s="188"/>
      <c r="F50" s="188"/>
      <c r="G50" s="188"/>
      <c r="H50" s="188"/>
      <c r="I50" s="188"/>
      <c r="J50" s="188"/>
      <c r="K50" s="188"/>
      <c r="L50" s="188"/>
      <c r="M50" s="188"/>
      <c r="N50" s="188"/>
      <c r="O50" s="69"/>
      <c r="P50" s="69" t="s">
        <v>475</v>
      </c>
      <c r="Q50" s="188"/>
      <c r="R50" s="188"/>
      <c r="S50" s="188"/>
      <c r="T50" s="188"/>
      <c r="U50" s="188"/>
      <c r="V50" s="188"/>
      <c r="W50" s="188"/>
      <c r="X50" s="188"/>
      <c r="Y50" s="188"/>
      <c r="Z50" s="188"/>
      <c r="AA50" s="188"/>
      <c r="AB50" s="188"/>
    </row>
    <row r="51" spans="1:31" s="65" customFormat="1" ht="20.100000000000001" customHeight="1" x14ac:dyDescent="0.15">
      <c r="B51" s="485" t="s">
        <v>18</v>
      </c>
      <c r="C51" s="485"/>
      <c r="D51" s="488"/>
      <c r="E51" s="482"/>
      <c r="F51" s="482"/>
      <c r="G51" s="482"/>
      <c r="H51" s="482"/>
      <c r="I51" s="482"/>
      <c r="J51" s="482"/>
      <c r="K51" s="198"/>
      <c r="L51" s="198"/>
      <c r="M51" s="485" t="s">
        <v>476</v>
      </c>
      <c r="N51" s="488"/>
      <c r="O51" s="482"/>
      <c r="P51" s="232" t="s">
        <v>477</v>
      </c>
      <c r="Q51" s="198"/>
      <c r="R51" s="198"/>
      <c r="S51" s="198"/>
      <c r="T51" s="485" t="s">
        <v>16</v>
      </c>
      <c r="U51" s="485"/>
      <c r="V51" s="485"/>
      <c r="W51" s="482"/>
      <c r="X51" s="482"/>
      <c r="Y51" s="482"/>
      <c r="Z51" s="482"/>
      <c r="AA51" s="482"/>
      <c r="AB51" s="482"/>
      <c r="AC51" s="482"/>
      <c r="AD51" s="482"/>
      <c r="AE51" s="484"/>
    </row>
    <row r="52" spans="1:31" s="65" customFormat="1" ht="20.100000000000001" customHeight="1" thickBot="1" x14ac:dyDescent="0.2">
      <c r="B52" s="485"/>
      <c r="C52" s="485"/>
      <c r="D52" s="488"/>
      <c r="E52" s="483"/>
      <c r="F52" s="483"/>
      <c r="G52" s="483"/>
      <c r="H52" s="483"/>
      <c r="I52" s="483"/>
      <c r="J52" s="483"/>
      <c r="K52" s="198"/>
      <c r="L52" s="198"/>
      <c r="M52" s="485"/>
      <c r="N52" s="488"/>
      <c r="O52" s="483"/>
      <c r="P52" s="232" t="s">
        <v>173</v>
      </c>
      <c r="Q52" s="194"/>
      <c r="R52" s="194"/>
      <c r="S52" s="198"/>
      <c r="T52" s="485"/>
      <c r="U52" s="485"/>
      <c r="V52" s="485"/>
      <c r="W52" s="483"/>
      <c r="X52" s="483"/>
      <c r="Y52" s="483"/>
      <c r="Z52" s="483"/>
      <c r="AA52" s="483"/>
      <c r="AB52" s="483"/>
      <c r="AC52" s="483"/>
      <c r="AD52" s="483"/>
      <c r="AE52" s="484"/>
    </row>
    <row r="53" spans="1:31" s="65" customFormat="1" ht="5.0999999999999996" customHeight="1" x14ac:dyDescent="0.2">
      <c r="B53" s="199"/>
      <c r="C53" s="199"/>
      <c r="D53" s="199"/>
      <c r="E53" s="238"/>
      <c r="F53" s="238"/>
      <c r="G53" s="238"/>
      <c r="H53" s="238"/>
      <c r="I53" s="238"/>
      <c r="J53" s="238"/>
      <c r="K53" s="198"/>
      <c r="L53" s="199"/>
      <c r="M53" s="199"/>
      <c r="N53" s="238"/>
      <c r="O53" s="194"/>
      <c r="P53" s="194"/>
      <c r="Q53" s="198"/>
      <c r="R53" s="199"/>
      <c r="S53" s="199"/>
      <c r="T53" s="199"/>
      <c r="U53" s="238"/>
      <c r="V53" s="238"/>
      <c r="W53" s="239"/>
      <c r="X53" s="239"/>
      <c r="Y53" s="239"/>
      <c r="Z53" s="239"/>
      <c r="AA53" s="239"/>
      <c r="AB53" s="239"/>
      <c r="AC53" s="83"/>
    </row>
    <row r="54" spans="1:31" s="65" customFormat="1" ht="39.950000000000003" customHeight="1" x14ac:dyDescent="0.2">
      <c r="B54" s="485" t="s">
        <v>17</v>
      </c>
      <c r="C54" s="485"/>
      <c r="D54" s="485"/>
      <c r="E54" s="486"/>
      <c r="F54" s="486"/>
      <c r="G54" s="486"/>
      <c r="H54" s="486"/>
      <c r="I54" s="486"/>
      <c r="J54" s="486"/>
      <c r="K54" s="486"/>
      <c r="L54" s="486"/>
      <c r="M54" s="486"/>
      <c r="N54" s="486"/>
      <c r="O54" s="486"/>
      <c r="P54" s="198"/>
      <c r="Q54" s="198"/>
      <c r="R54" s="198"/>
      <c r="S54" s="200"/>
      <c r="T54" s="487" t="s">
        <v>19</v>
      </c>
      <c r="U54" s="487"/>
      <c r="V54" s="487"/>
      <c r="W54" s="486"/>
      <c r="X54" s="486"/>
      <c r="Y54" s="486"/>
      <c r="Z54" s="486"/>
      <c r="AA54" s="486"/>
      <c r="AB54" s="486"/>
      <c r="AC54" s="486"/>
      <c r="AD54" s="486"/>
      <c r="AE54" s="127"/>
    </row>
    <row r="55" spans="1:31" s="65" customFormat="1" ht="5.0999999999999996" customHeight="1" x14ac:dyDescent="0.2">
      <c r="B55" s="199"/>
      <c r="C55" s="199"/>
      <c r="D55" s="199"/>
      <c r="E55" s="201"/>
      <c r="F55" s="201"/>
      <c r="G55" s="201"/>
      <c r="H55" s="201"/>
      <c r="I55" s="201"/>
      <c r="J55" s="201"/>
      <c r="K55" s="201"/>
      <c r="L55" s="201"/>
      <c r="M55" s="201"/>
      <c r="N55" s="201"/>
      <c r="O55" s="201"/>
      <c r="P55" s="198"/>
      <c r="Q55" s="198"/>
      <c r="R55" s="198"/>
      <c r="S55" s="200"/>
      <c r="T55" s="202"/>
      <c r="U55" s="202"/>
      <c r="V55" s="202"/>
      <c r="W55" s="203"/>
      <c r="X55" s="203"/>
      <c r="Y55" s="203"/>
      <c r="Z55" s="203"/>
      <c r="AA55" s="203"/>
      <c r="AB55" s="203"/>
      <c r="AC55" s="203"/>
      <c r="AD55" s="203"/>
      <c r="AE55" s="127"/>
    </row>
    <row r="56" spans="1:31" s="65" customFormat="1" ht="39.950000000000003" customHeight="1" x14ac:dyDescent="0.2">
      <c r="B56" s="234"/>
      <c r="C56" s="204"/>
      <c r="D56" s="204"/>
      <c r="E56" s="205"/>
      <c r="F56" s="205"/>
      <c r="G56" s="205"/>
      <c r="H56" s="205"/>
      <c r="I56" s="197"/>
      <c r="J56" s="197"/>
      <c r="K56" s="197"/>
      <c r="L56" s="197"/>
      <c r="M56" s="194"/>
      <c r="N56" s="197"/>
      <c r="O56" s="197"/>
      <c r="P56" s="197"/>
      <c r="Q56" s="197"/>
      <c r="R56" s="197"/>
      <c r="S56" s="197"/>
      <c r="T56" s="194"/>
      <c r="U56" s="233"/>
      <c r="V56" s="415" t="s">
        <v>478</v>
      </c>
      <c r="W56" s="486"/>
      <c r="X56" s="486"/>
      <c r="Y56" s="486"/>
      <c r="Z56" s="486"/>
      <c r="AA56" s="486"/>
      <c r="AB56" s="486"/>
      <c r="AC56" s="486"/>
      <c r="AD56" s="486"/>
      <c r="AE56" s="127"/>
    </row>
    <row r="57" spans="1:31" ht="7.5" customHeight="1" x14ac:dyDescent="0.2">
      <c r="B57" s="503"/>
      <c r="C57" s="503"/>
      <c r="D57" s="503"/>
      <c r="E57" s="503"/>
      <c r="F57" s="503"/>
      <c r="G57" s="503"/>
      <c r="H57" s="503"/>
      <c r="I57" s="504"/>
      <c r="J57" s="504"/>
      <c r="K57" s="505"/>
      <c r="L57" s="320"/>
      <c r="M57" s="321"/>
      <c r="N57" s="322"/>
      <c r="O57" s="323"/>
      <c r="P57" s="323"/>
      <c r="Q57" s="321"/>
      <c r="R57" s="197"/>
      <c r="S57" s="197"/>
      <c r="T57" s="202"/>
      <c r="U57" s="194"/>
      <c r="V57" s="194"/>
      <c r="W57" s="206"/>
      <c r="X57" s="206"/>
      <c r="Y57" s="206"/>
      <c r="Z57" s="206"/>
      <c r="AA57" s="206"/>
      <c r="AB57" s="206"/>
      <c r="AC57" s="65"/>
    </row>
    <row r="58" spans="1:31" ht="7.5" customHeight="1" x14ac:dyDescent="0.15">
      <c r="B58" s="503"/>
      <c r="C58" s="503"/>
      <c r="D58" s="503"/>
      <c r="E58" s="503"/>
      <c r="F58" s="503"/>
      <c r="G58" s="503"/>
      <c r="H58" s="503"/>
      <c r="I58" s="504"/>
      <c r="J58" s="504"/>
      <c r="K58" s="505"/>
      <c r="L58" s="320"/>
      <c r="M58" s="67"/>
      <c r="N58" s="324"/>
      <c r="O58" s="324"/>
      <c r="P58" s="324"/>
      <c r="Q58" s="324"/>
      <c r="R58" s="198"/>
      <c r="S58" s="198"/>
      <c r="T58" s="198"/>
      <c r="U58" s="198"/>
      <c r="V58" s="198"/>
      <c r="W58" s="198"/>
      <c r="X58" s="198"/>
      <c r="Y58" s="198"/>
      <c r="Z58" s="198"/>
      <c r="AA58" s="198"/>
      <c r="AB58" s="198"/>
    </row>
    <row r="59" spans="1:31" ht="7.5" customHeight="1" x14ac:dyDescent="0.15">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row>
    <row r="60" spans="1:31" ht="30" customHeight="1" x14ac:dyDescent="0.15">
      <c r="A60" s="69"/>
      <c r="B60" s="491" t="s">
        <v>441</v>
      </c>
      <c r="C60" s="506"/>
      <c r="D60" s="506"/>
      <c r="E60" s="506"/>
      <c r="F60" s="506"/>
      <c r="G60" s="506"/>
      <c r="H60" s="506"/>
      <c r="I60" s="506"/>
      <c r="J60" s="506"/>
      <c r="K60" s="506"/>
      <c r="L60" s="506"/>
      <c r="M60" s="506"/>
      <c r="N60" s="506"/>
      <c r="O60" s="506"/>
      <c r="P60" s="506"/>
      <c r="Q60" s="506"/>
      <c r="R60" s="506"/>
      <c r="S60" s="506"/>
      <c r="T60" s="506"/>
      <c r="U60" s="506"/>
      <c r="V60" s="506"/>
      <c r="W60" s="506"/>
      <c r="X60" s="506"/>
      <c r="Y60" s="506"/>
      <c r="Z60" s="506"/>
      <c r="AA60" s="506"/>
      <c r="AB60" s="506"/>
      <c r="AC60" s="506"/>
      <c r="AD60" s="507"/>
    </row>
    <row r="61" spans="1:31" ht="18.75" x14ac:dyDescent="0.15">
      <c r="A61" s="69"/>
      <c r="B61" s="508" t="s">
        <v>479</v>
      </c>
      <c r="C61" s="509"/>
      <c r="D61" s="509"/>
      <c r="E61" s="509"/>
      <c r="F61" s="509"/>
      <c r="G61" s="509"/>
      <c r="H61" s="509"/>
      <c r="I61" s="509"/>
      <c r="J61" s="509"/>
      <c r="K61" s="509"/>
      <c r="L61" s="509"/>
      <c r="M61" s="509"/>
      <c r="N61" s="509"/>
      <c r="O61" s="509"/>
      <c r="P61" s="509"/>
      <c r="Q61" s="509"/>
      <c r="R61" s="509"/>
      <c r="S61" s="509"/>
      <c r="T61" s="509"/>
      <c r="U61" s="509"/>
      <c r="V61" s="509"/>
      <c r="W61" s="339"/>
      <c r="X61" s="339"/>
      <c r="Y61" s="339"/>
      <c r="Z61" s="339"/>
      <c r="AA61" s="339"/>
      <c r="AB61" s="339"/>
      <c r="AC61" s="270"/>
      <c r="AD61" s="272"/>
    </row>
    <row r="62" spans="1:31" ht="16.5" customHeight="1" x14ac:dyDescent="0.15">
      <c r="A62" s="69"/>
      <c r="B62" s="508"/>
      <c r="C62" s="509"/>
      <c r="D62" s="509"/>
      <c r="E62" s="509"/>
      <c r="F62" s="509"/>
      <c r="G62" s="509"/>
      <c r="H62" s="509"/>
      <c r="I62" s="509"/>
      <c r="J62" s="509"/>
      <c r="K62" s="509"/>
      <c r="L62" s="509"/>
      <c r="M62" s="509"/>
      <c r="N62" s="509"/>
      <c r="O62" s="509"/>
      <c r="P62" s="509"/>
      <c r="Q62" s="509"/>
      <c r="R62" s="509"/>
      <c r="S62" s="509"/>
      <c r="T62" s="509"/>
      <c r="U62" s="509"/>
      <c r="V62" s="509"/>
      <c r="AD62" s="228"/>
    </row>
    <row r="63" spans="1:31" ht="18.75" x14ac:dyDescent="0.15">
      <c r="A63" s="69"/>
      <c r="B63" s="266" t="s">
        <v>933</v>
      </c>
      <c r="AD63" s="228"/>
    </row>
    <row r="64" spans="1:31" ht="8.25" customHeight="1" x14ac:dyDescent="0.15">
      <c r="A64" s="69"/>
      <c r="B64" s="240"/>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30"/>
    </row>
    <row r="65" spans="1:44" ht="8.25" customHeight="1" x14ac:dyDescent="0.15">
      <c r="A65" s="69"/>
    </row>
    <row r="66" spans="1:44" ht="55.5" customHeight="1" x14ac:dyDescent="0.15">
      <c r="A66" s="65"/>
      <c r="B66" s="489" t="s">
        <v>480</v>
      </c>
      <c r="C66" s="490"/>
      <c r="D66" s="490"/>
      <c r="E66" s="490"/>
      <c r="F66" s="490"/>
      <c r="G66" s="490"/>
      <c r="H66" s="490"/>
      <c r="I66" s="490"/>
      <c r="J66" s="490"/>
      <c r="K66" s="490"/>
      <c r="L66" s="490"/>
      <c r="M66" s="490"/>
      <c r="N66" s="490"/>
      <c r="O66" s="490"/>
      <c r="P66" s="490"/>
      <c r="Q66" s="490"/>
      <c r="R66" s="490"/>
      <c r="S66" s="490"/>
      <c r="T66" s="490"/>
      <c r="U66" s="490"/>
      <c r="V66" s="490"/>
      <c r="W66" s="490"/>
      <c r="X66" s="490"/>
      <c r="Y66" s="490"/>
      <c r="Z66" s="490"/>
      <c r="AA66" s="490"/>
      <c r="AB66" s="490"/>
    </row>
    <row r="67" spans="1:44" ht="34.5" customHeight="1" x14ac:dyDescent="0.15">
      <c r="A67" s="65"/>
      <c r="B67" s="491" t="s">
        <v>710</v>
      </c>
      <c r="C67" s="492"/>
      <c r="D67" s="492"/>
      <c r="E67" s="492"/>
      <c r="F67" s="492"/>
      <c r="G67" s="492"/>
      <c r="H67" s="492"/>
      <c r="I67" s="492"/>
      <c r="J67" s="492"/>
      <c r="K67" s="492"/>
      <c r="L67" s="492"/>
      <c r="M67" s="492"/>
      <c r="N67" s="492"/>
      <c r="O67" s="492"/>
      <c r="P67" s="492"/>
      <c r="Q67" s="492"/>
      <c r="R67" s="492"/>
      <c r="S67" s="492"/>
      <c r="T67" s="492"/>
      <c r="U67" s="492"/>
      <c r="V67" s="492"/>
      <c r="W67" s="492"/>
      <c r="X67" s="492"/>
      <c r="Y67" s="492"/>
      <c r="Z67" s="492"/>
      <c r="AA67" s="492"/>
      <c r="AB67" s="492"/>
      <c r="AC67" s="492"/>
      <c r="AD67" s="493"/>
    </row>
    <row r="68" spans="1:44" ht="43.5" customHeight="1" x14ac:dyDescent="0.15">
      <c r="A68" s="65"/>
      <c r="B68" s="494" t="s">
        <v>934</v>
      </c>
      <c r="C68" s="495"/>
      <c r="D68" s="495"/>
      <c r="E68" s="495"/>
      <c r="F68" s="495"/>
      <c r="G68" s="495"/>
      <c r="H68" s="495"/>
      <c r="I68" s="495"/>
      <c r="J68" s="495"/>
      <c r="K68" s="495"/>
      <c r="L68" s="495"/>
      <c r="M68" s="495"/>
      <c r="N68" s="495"/>
      <c r="O68" s="495"/>
      <c r="P68" s="495"/>
      <c r="Q68" s="495"/>
      <c r="R68" s="495"/>
      <c r="S68" s="495"/>
      <c r="T68" s="495"/>
      <c r="U68" s="495"/>
      <c r="V68" s="495"/>
      <c r="W68" s="495"/>
      <c r="X68" s="495"/>
      <c r="Y68" s="495"/>
      <c r="Z68" s="495"/>
      <c r="AA68" s="495"/>
      <c r="AB68" s="495"/>
      <c r="AC68" s="495"/>
      <c r="AD68" s="496"/>
    </row>
    <row r="69" spans="1:44" ht="34.5" customHeight="1" x14ac:dyDescent="0.3">
      <c r="A69" s="65"/>
      <c r="B69" s="497" t="s">
        <v>935</v>
      </c>
      <c r="C69" s="498"/>
      <c r="D69" s="498"/>
      <c r="E69" s="498"/>
      <c r="F69" s="498"/>
      <c r="G69" s="498"/>
      <c r="H69" s="498"/>
      <c r="I69" s="498" t="s">
        <v>936</v>
      </c>
      <c r="J69" s="498"/>
      <c r="K69" s="498"/>
      <c r="L69" s="498"/>
      <c r="M69" s="498"/>
      <c r="N69" s="498"/>
      <c r="O69" s="498"/>
      <c r="P69" s="498"/>
      <c r="Q69" s="498"/>
      <c r="R69" s="498"/>
      <c r="S69" s="498"/>
      <c r="T69" s="498"/>
      <c r="U69" s="498"/>
      <c r="V69" s="498"/>
      <c r="W69" s="391"/>
      <c r="X69" s="499"/>
      <c r="Y69" s="500"/>
      <c r="Z69" s="500"/>
      <c r="AA69" s="500"/>
      <c r="AB69" s="500"/>
      <c r="AC69" s="500"/>
      <c r="AD69" s="501"/>
      <c r="AL69" s="499"/>
      <c r="AM69" s="502"/>
      <c r="AN69" s="502"/>
      <c r="AO69" s="502"/>
      <c r="AP69" s="502"/>
      <c r="AQ69" s="502"/>
      <c r="AR69" s="502"/>
    </row>
    <row r="70" spans="1:44" ht="15" customHeight="1" x14ac:dyDescent="0.15">
      <c r="B70" s="240"/>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30"/>
    </row>
    <row r="71" spans="1:44" ht="42" x14ac:dyDescent="0.15">
      <c r="A71" s="437" t="s">
        <v>481</v>
      </c>
      <c r="B71" s="437"/>
      <c r="C71" s="437"/>
      <c r="D71" s="437"/>
      <c r="E71" s="437"/>
      <c r="F71" s="437"/>
      <c r="G71" s="437"/>
      <c r="H71" s="437"/>
      <c r="I71" s="437"/>
      <c r="J71" s="437"/>
      <c r="K71" s="437"/>
      <c r="L71" s="437"/>
      <c r="M71" s="437"/>
      <c r="N71" s="437"/>
      <c r="O71" s="437"/>
      <c r="P71" s="437"/>
      <c r="Q71" s="437"/>
      <c r="R71" s="437"/>
      <c r="S71" s="437"/>
      <c r="T71" s="437"/>
      <c r="U71" s="437"/>
      <c r="V71" s="437"/>
      <c r="W71" s="437"/>
      <c r="X71" s="437"/>
      <c r="Y71" s="437"/>
      <c r="Z71" s="437"/>
      <c r="AA71" s="437"/>
      <c r="AB71" s="437"/>
      <c r="AC71" s="437"/>
      <c r="AD71" s="437"/>
      <c r="AE71" s="437"/>
      <c r="AF71" s="437"/>
    </row>
    <row r="72" spans="1:44" ht="28.5" customHeight="1" x14ac:dyDescent="0.15">
      <c r="Z72" s="438"/>
      <c r="AA72" s="438"/>
      <c r="AB72" s="438"/>
      <c r="AD72" s="438" t="s">
        <v>482</v>
      </c>
      <c r="AE72" s="438"/>
      <c r="AF72" s="438"/>
    </row>
    <row r="73" spans="1:44" ht="42" customHeight="1" x14ac:dyDescent="0.2">
      <c r="B73" s="347" t="s">
        <v>483</v>
      </c>
    </row>
    <row r="74" spans="1:44" ht="20.100000000000001" customHeight="1" thickBot="1" x14ac:dyDescent="0.2">
      <c r="B74" s="269"/>
      <c r="C74" s="270"/>
      <c r="D74" s="270"/>
      <c r="E74" s="270"/>
      <c r="F74" s="270"/>
      <c r="G74" s="270"/>
      <c r="H74" s="270"/>
      <c r="I74" s="270"/>
      <c r="J74" s="270"/>
      <c r="K74" s="270"/>
      <c r="L74" s="270"/>
      <c r="M74" s="270"/>
      <c r="N74" s="270"/>
      <c r="O74" s="270"/>
      <c r="P74" s="270"/>
      <c r="Q74" s="271"/>
      <c r="R74" s="270"/>
      <c r="S74" s="270"/>
      <c r="T74" s="270"/>
      <c r="U74" s="270"/>
      <c r="V74" s="270"/>
      <c r="W74" s="270"/>
      <c r="X74" s="270"/>
      <c r="Y74" s="270"/>
      <c r="Z74" s="270"/>
      <c r="AA74" s="270"/>
      <c r="AB74" s="270"/>
      <c r="AC74" s="270"/>
      <c r="AD74" s="272"/>
    </row>
    <row r="75" spans="1:44" ht="24" customHeight="1" x14ac:dyDescent="0.15">
      <c r="B75" s="273"/>
      <c r="C75" s="510" t="s">
        <v>442</v>
      </c>
      <c r="D75" s="511"/>
      <c r="E75" s="511"/>
      <c r="F75" s="512"/>
      <c r="G75" s="513"/>
      <c r="H75" s="515"/>
      <c r="I75" s="328"/>
      <c r="J75" s="188"/>
      <c r="K75" s="510" t="s">
        <v>443</v>
      </c>
      <c r="L75" s="511"/>
      <c r="M75" s="511"/>
      <c r="N75" s="512"/>
      <c r="O75" s="520"/>
      <c r="P75" s="521"/>
      <c r="Q75" s="521"/>
      <c r="R75" s="521"/>
      <c r="S75" s="521"/>
      <c r="T75" s="521"/>
      <c r="U75" s="521"/>
      <c r="V75" s="521"/>
      <c r="W75" s="521"/>
      <c r="X75" s="521"/>
      <c r="Y75" s="521"/>
      <c r="Z75" s="521"/>
      <c r="AA75" s="522"/>
      <c r="AD75" s="228"/>
    </row>
    <row r="76" spans="1:44" ht="24" customHeight="1" thickBot="1" x14ac:dyDescent="0.2">
      <c r="B76" s="273"/>
      <c r="C76" s="517" t="s">
        <v>444</v>
      </c>
      <c r="D76" s="518"/>
      <c r="E76" s="518"/>
      <c r="F76" s="519"/>
      <c r="G76" s="514"/>
      <c r="H76" s="516"/>
      <c r="I76" s="328"/>
      <c r="J76" s="188"/>
      <c r="K76" s="517"/>
      <c r="L76" s="518"/>
      <c r="M76" s="518"/>
      <c r="N76" s="519"/>
      <c r="O76" s="523"/>
      <c r="P76" s="524"/>
      <c r="Q76" s="524"/>
      <c r="R76" s="524"/>
      <c r="S76" s="524"/>
      <c r="T76" s="524"/>
      <c r="U76" s="524"/>
      <c r="V76" s="524"/>
      <c r="W76" s="524"/>
      <c r="X76" s="524"/>
      <c r="Y76" s="524"/>
      <c r="Z76" s="524"/>
      <c r="AA76" s="525"/>
      <c r="AD76" s="228"/>
    </row>
    <row r="77" spans="1:44" ht="18.75" customHeight="1" thickBot="1" x14ac:dyDescent="0.2">
      <c r="B77" s="273"/>
      <c r="C77" s="188"/>
      <c r="D77" s="188"/>
      <c r="E77" s="188"/>
      <c r="F77" s="188"/>
      <c r="G77" s="188"/>
      <c r="H77" s="188"/>
      <c r="I77" s="324"/>
      <c r="J77" s="188"/>
      <c r="K77" s="188"/>
      <c r="L77" s="188"/>
      <c r="M77" s="188"/>
      <c r="N77" s="188"/>
      <c r="O77" s="188"/>
      <c r="P77" s="188"/>
      <c r="Q77" s="188"/>
      <c r="AD77" s="228"/>
    </row>
    <row r="78" spans="1:44" ht="24" customHeight="1" x14ac:dyDescent="0.15">
      <c r="B78" s="273"/>
      <c r="C78" s="510" t="s">
        <v>712</v>
      </c>
      <c r="D78" s="511"/>
      <c r="E78" s="511"/>
      <c r="F78" s="512"/>
      <c r="G78" s="513"/>
      <c r="H78" s="515"/>
      <c r="I78" s="328"/>
      <c r="K78" s="510" t="s">
        <v>24</v>
      </c>
      <c r="L78" s="511"/>
      <c r="M78" s="511"/>
      <c r="N78" s="511"/>
      <c r="O78" s="421"/>
      <c r="P78" s="529" t="s">
        <v>30</v>
      </c>
      <c r="Q78" s="529"/>
      <c r="R78" s="529"/>
      <c r="S78" s="530"/>
      <c r="V78" s="510" t="s">
        <v>531</v>
      </c>
      <c r="W78" s="511"/>
      <c r="X78" s="511"/>
      <c r="Y78" s="512"/>
      <c r="Z78" s="513"/>
      <c r="AA78" s="515"/>
      <c r="AD78" s="228"/>
    </row>
    <row r="79" spans="1:44" ht="24" customHeight="1" thickBot="1" x14ac:dyDescent="0.2">
      <c r="B79" s="273"/>
      <c r="C79" s="517" t="s">
        <v>445</v>
      </c>
      <c r="D79" s="518"/>
      <c r="E79" s="518"/>
      <c r="F79" s="519"/>
      <c r="G79" s="514"/>
      <c r="H79" s="516"/>
      <c r="I79" s="328"/>
      <c r="K79" s="517" t="s">
        <v>937</v>
      </c>
      <c r="L79" s="518"/>
      <c r="M79" s="518"/>
      <c r="N79" s="518"/>
      <c r="O79" s="422"/>
      <c r="P79" s="526" t="s">
        <v>31</v>
      </c>
      <c r="Q79" s="527"/>
      <c r="R79" s="527"/>
      <c r="S79" s="528"/>
      <c r="V79" s="517" t="s">
        <v>445</v>
      </c>
      <c r="W79" s="518"/>
      <c r="X79" s="518"/>
      <c r="Y79" s="519"/>
      <c r="Z79" s="514"/>
      <c r="AA79" s="516"/>
      <c r="AD79" s="228"/>
    </row>
    <row r="80" spans="1:44" ht="17.25" customHeight="1" thickBot="1" x14ac:dyDescent="0.2">
      <c r="B80" s="273"/>
      <c r="C80" s="188"/>
      <c r="D80" s="188"/>
      <c r="E80" s="188"/>
      <c r="F80" s="188"/>
      <c r="G80" s="188"/>
      <c r="H80" s="188"/>
      <c r="I80" s="188"/>
      <c r="J80" s="188"/>
      <c r="K80" s="188"/>
      <c r="L80" s="188"/>
      <c r="M80" s="188"/>
      <c r="N80" s="188"/>
      <c r="O80" s="188"/>
      <c r="P80" s="188"/>
      <c r="Q80" s="188"/>
      <c r="AD80" s="228"/>
    </row>
    <row r="81" spans="2:33" ht="24" customHeight="1" x14ac:dyDescent="0.15">
      <c r="B81" s="273"/>
      <c r="C81" s="510" t="s">
        <v>22</v>
      </c>
      <c r="D81" s="511"/>
      <c r="E81" s="511"/>
      <c r="F81" s="512"/>
      <c r="G81" s="482"/>
      <c r="H81" s="63" t="s">
        <v>502</v>
      </c>
      <c r="J81" s="188"/>
      <c r="K81" s="510" t="s">
        <v>713</v>
      </c>
      <c r="L81" s="511"/>
      <c r="M81" s="511"/>
      <c r="N81" s="512"/>
      <c r="O81" s="482"/>
      <c r="P81" s="63" t="s">
        <v>503</v>
      </c>
      <c r="AD81" s="228"/>
    </row>
    <row r="82" spans="2:33" ht="24" customHeight="1" thickBot="1" x14ac:dyDescent="0.2">
      <c r="B82" s="273"/>
      <c r="C82" s="517" t="s">
        <v>484</v>
      </c>
      <c r="D82" s="518"/>
      <c r="E82" s="518"/>
      <c r="F82" s="519"/>
      <c r="G82" s="483"/>
      <c r="H82" s="63" t="s">
        <v>446</v>
      </c>
      <c r="J82" s="188"/>
      <c r="K82" s="517" t="s">
        <v>484</v>
      </c>
      <c r="L82" s="518"/>
      <c r="M82" s="518"/>
      <c r="N82" s="519"/>
      <c r="O82" s="483"/>
      <c r="P82" s="63" t="s">
        <v>447</v>
      </c>
      <c r="T82" s="69" t="s">
        <v>714</v>
      </c>
      <c r="AD82" s="228"/>
    </row>
    <row r="83" spans="2:33" ht="20.100000000000001" customHeight="1" x14ac:dyDescent="0.15">
      <c r="B83" s="274"/>
      <c r="C83" s="275"/>
      <c r="D83" s="276"/>
      <c r="E83" s="276"/>
      <c r="F83" s="276"/>
      <c r="G83" s="276"/>
      <c r="H83" s="276"/>
      <c r="I83" s="276"/>
      <c r="J83" s="276"/>
      <c r="K83" s="276"/>
      <c r="L83" s="276"/>
      <c r="M83" s="229"/>
      <c r="N83" s="229"/>
      <c r="O83" s="229"/>
      <c r="P83" s="229"/>
      <c r="Q83" s="229"/>
      <c r="R83" s="229"/>
      <c r="S83" s="229"/>
      <c r="T83" s="229"/>
      <c r="U83" s="229"/>
      <c r="V83" s="229"/>
      <c r="W83" s="229"/>
      <c r="X83" s="229"/>
      <c r="Y83" s="229"/>
      <c r="Z83" s="229"/>
      <c r="AA83" s="229"/>
      <c r="AB83" s="229"/>
      <c r="AC83" s="229"/>
      <c r="AD83" s="230"/>
    </row>
    <row r="84" spans="2:33" ht="19.7" customHeight="1" x14ac:dyDescent="0.15">
      <c r="C84" s="188"/>
      <c r="D84" s="188"/>
      <c r="E84" s="188"/>
      <c r="F84" s="188"/>
      <c r="G84" s="188"/>
      <c r="H84" s="188"/>
      <c r="I84" s="188"/>
      <c r="J84" s="188"/>
      <c r="K84" s="188"/>
      <c r="L84" s="188"/>
      <c r="M84" s="188"/>
      <c r="N84" s="188"/>
      <c r="O84" s="188"/>
      <c r="P84" s="188"/>
    </row>
    <row r="85" spans="2:33" s="65" customFormat="1" ht="31.5" customHeight="1" x14ac:dyDescent="0.15">
      <c r="B85" s="509" t="s">
        <v>711</v>
      </c>
      <c r="C85" s="540"/>
      <c r="D85" s="540"/>
      <c r="E85" s="540"/>
      <c r="F85" s="540"/>
      <c r="G85" s="540"/>
      <c r="H85" s="540"/>
      <c r="I85" s="540"/>
      <c r="J85" s="540"/>
      <c r="K85" s="540"/>
      <c r="L85" s="540"/>
      <c r="M85" s="540"/>
      <c r="N85" s="540"/>
      <c r="O85" s="540"/>
      <c r="P85" s="188"/>
      <c r="Q85" s="188"/>
      <c r="R85" s="188"/>
      <c r="S85" s="188"/>
      <c r="T85" s="188"/>
      <c r="U85" s="188"/>
      <c r="V85" s="188"/>
      <c r="W85" s="188"/>
      <c r="X85" s="188"/>
      <c r="Y85" s="188"/>
      <c r="Z85" s="188"/>
      <c r="AA85" s="188"/>
      <c r="AB85" s="188"/>
    </row>
    <row r="86" spans="2:33" s="65" customFormat="1" ht="20.100000000000001" customHeight="1" x14ac:dyDescent="0.15">
      <c r="B86" s="541" t="s">
        <v>467</v>
      </c>
      <c r="C86" s="542"/>
      <c r="D86" s="542"/>
      <c r="E86" s="542"/>
      <c r="F86" s="542"/>
      <c r="G86" s="542"/>
      <c r="H86" s="542"/>
      <c r="I86" s="544" t="s">
        <v>495</v>
      </c>
      <c r="J86" s="346" t="s">
        <v>510</v>
      </c>
      <c r="K86" s="545"/>
      <c r="L86" s="545"/>
      <c r="M86" s="545"/>
      <c r="N86" s="545"/>
      <c r="O86" s="545"/>
      <c r="P86" s="545"/>
      <c r="Q86" s="545"/>
      <c r="R86" s="545"/>
      <c r="S86" s="545"/>
      <c r="T86" s="545"/>
      <c r="U86" s="545"/>
      <c r="V86" s="545"/>
      <c r="W86" s="545"/>
      <c r="X86" s="545"/>
      <c r="Y86" s="545"/>
      <c r="Z86" s="545"/>
      <c r="AA86" s="546" t="s">
        <v>496</v>
      </c>
      <c r="AB86" s="531"/>
      <c r="AC86" s="531"/>
      <c r="AD86" s="531"/>
      <c r="AE86" s="531"/>
    </row>
    <row r="87" spans="2:33" s="65" customFormat="1" ht="39.950000000000003" customHeight="1" x14ac:dyDescent="0.15">
      <c r="B87" s="541"/>
      <c r="C87" s="543"/>
      <c r="D87" s="543"/>
      <c r="E87" s="543"/>
      <c r="F87" s="543"/>
      <c r="G87" s="543"/>
      <c r="H87" s="543"/>
      <c r="I87" s="544"/>
      <c r="J87" s="451"/>
      <c r="K87" s="451"/>
      <c r="L87" s="451"/>
      <c r="M87" s="451"/>
      <c r="N87" s="451"/>
      <c r="O87" s="451"/>
      <c r="P87" s="451"/>
      <c r="Q87" s="451"/>
      <c r="R87" s="451"/>
      <c r="S87" s="451"/>
      <c r="T87" s="451"/>
      <c r="U87" s="451"/>
      <c r="V87" s="451"/>
      <c r="W87" s="451"/>
      <c r="X87" s="451"/>
      <c r="Y87" s="451"/>
      <c r="Z87" s="451"/>
      <c r="AA87" s="546"/>
      <c r="AB87" s="532"/>
      <c r="AC87" s="532"/>
      <c r="AD87" s="532"/>
      <c r="AE87" s="532"/>
      <c r="AF87" s="414"/>
      <c r="AG87" s="82"/>
    </row>
    <row r="88" spans="2:33" ht="3.75" customHeight="1" x14ac:dyDescent="0.15">
      <c r="B88" s="533"/>
      <c r="C88" s="533"/>
      <c r="D88" s="533"/>
      <c r="E88" s="533"/>
      <c r="F88" s="533"/>
      <c r="G88" s="533"/>
      <c r="H88" s="533"/>
      <c r="I88" s="533"/>
      <c r="J88" s="533"/>
      <c r="K88" s="533"/>
      <c r="L88" s="533"/>
      <c r="M88" s="533"/>
      <c r="N88" s="533"/>
      <c r="O88" s="533"/>
      <c r="P88" s="533"/>
      <c r="Q88" s="533"/>
      <c r="R88" s="533"/>
      <c r="S88" s="533"/>
      <c r="T88" s="533"/>
      <c r="U88" s="533"/>
      <c r="V88" s="533"/>
      <c r="W88" s="533"/>
      <c r="X88" s="533"/>
      <c r="Y88" s="533"/>
      <c r="Z88" s="533"/>
      <c r="AA88" s="533"/>
      <c r="AB88" s="533"/>
    </row>
    <row r="89" spans="2:33" ht="9.9499999999999993" customHeight="1" thickBot="1" x14ac:dyDescent="0.2">
      <c r="I89" s="188"/>
      <c r="J89" s="188"/>
      <c r="K89" s="188"/>
      <c r="L89" s="188"/>
      <c r="M89" s="188"/>
      <c r="N89" s="188"/>
      <c r="O89" s="188"/>
      <c r="P89" s="188"/>
    </row>
    <row r="90" spans="2:33" ht="30" customHeight="1" thickTop="1" x14ac:dyDescent="0.15">
      <c r="B90" s="534" t="s">
        <v>715</v>
      </c>
      <c r="C90" s="535"/>
      <c r="D90" s="535"/>
      <c r="E90" s="535"/>
      <c r="F90" s="535"/>
      <c r="G90" s="535"/>
      <c r="H90" s="535"/>
      <c r="I90" s="535"/>
      <c r="J90" s="535"/>
      <c r="K90" s="535"/>
      <c r="L90" s="535"/>
      <c r="M90" s="535"/>
      <c r="N90" s="535"/>
      <c r="O90" s="535"/>
      <c r="P90" s="535"/>
      <c r="Q90" s="535"/>
      <c r="R90" s="535"/>
      <c r="S90" s="535"/>
      <c r="T90" s="535"/>
      <c r="U90" s="535"/>
      <c r="V90" s="535"/>
      <c r="W90" s="535"/>
      <c r="X90" s="535"/>
      <c r="Y90" s="535"/>
      <c r="Z90" s="535"/>
      <c r="AA90" s="535"/>
      <c r="AB90" s="535"/>
      <c r="AC90" s="340"/>
      <c r="AD90" s="341"/>
    </row>
    <row r="91" spans="2:33" ht="30" customHeight="1" x14ac:dyDescent="0.15">
      <c r="B91" s="536" t="s">
        <v>939</v>
      </c>
      <c r="C91" s="537"/>
      <c r="D91" s="537"/>
      <c r="E91" s="537"/>
      <c r="F91" s="537"/>
      <c r="G91" s="537"/>
      <c r="H91" s="537"/>
      <c r="I91" s="537"/>
      <c r="J91" s="537"/>
      <c r="K91" s="537"/>
      <c r="L91" s="537"/>
      <c r="M91" s="537"/>
      <c r="N91" s="537"/>
      <c r="O91" s="537"/>
      <c r="P91" s="537"/>
      <c r="Q91" s="537"/>
      <c r="R91" s="537"/>
      <c r="S91" s="537"/>
      <c r="T91" s="537"/>
      <c r="U91" s="537"/>
      <c r="V91" s="537"/>
      <c r="W91" s="537"/>
      <c r="X91" s="537"/>
      <c r="Y91" s="537"/>
      <c r="Z91" s="537"/>
      <c r="AA91" s="537"/>
      <c r="AB91" s="537"/>
      <c r="AD91" s="342"/>
    </row>
    <row r="92" spans="2:33" ht="30" customHeight="1" x14ac:dyDescent="0.15">
      <c r="B92" s="538" t="s">
        <v>940</v>
      </c>
      <c r="C92" s="539"/>
      <c r="D92" s="539"/>
      <c r="E92" s="539"/>
      <c r="F92" s="539"/>
      <c r="G92" s="539"/>
      <c r="H92" s="539"/>
      <c r="I92" s="539"/>
      <c r="J92" s="539"/>
      <c r="K92" s="539"/>
      <c r="L92" s="539"/>
      <c r="M92" s="539"/>
      <c r="N92" s="539"/>
      <c r="O92" s="539"/>
      <c r="P92" s="539"/>
      <c r="Q92" s="539"/>
      <c r="R92" s="539"/>
      <c r="S92" s="539"/>
      <c r="T92" s="539"/>
      <c r="U92" s="539"/>
      <c r="V92" s="539"/>
      <c r="W92" s="539"/>
      <c r="X92" s="539"/>
      <c r="Y92" s="539"/>
      <c r="Z92" s="539"/>
      <c r="AA92" s="539"/>
      <c r="AB92" s="539"/>
      <c r="AD92" s="342"/>
    </row>
    <row r="93" spans="2:33" ht="30" customHeight="1" x14ac:dyDescent="0.15">
      <c r="B93" s="547" t="s">
        <v>941</v>
      </c>
      <c r="C93" s="548"/>
      <c r="D93" s="548"/>
      <c r="E93" s="548"/>
      <c r="F93" s="548"/>
      <c r="G93" s="548"/>
      <c r="H93" s="548"/>
      <c r="I93" s="548"/>
      <c r="J93" s="548"/>
      <c r="K93" s="548"/>
      <c r="L93" s="548"/>
      <c r="M93" s="548"/>
      <c r="N93" s="548"/>
      <c r="O93" s="548"/>
      <c r="P93" s="548"/>
      <c r="Q93" s="548"/>
      <c r="R93" s="548"/>
      <c r="S93" s="548"/>
      <c r="T93" s="548"/>
      <c r="U93" s="548"/>
      <c r="V93" s="277"/>
      <c r="W93" s="277"/>
      <c r="X93" s="277"/>
      <c r="Y93" s="277"/>
      <c r="Z93" s="277"/>
      <c r="AA93" s="277"/>
      <c r="AB93" s="277"/>
      <c r="AD93" s="342"/>
    </row>
    <row r="94" spans="2:33" ht="30" customHeight="1" x14ac:dyDescent="0.15">
      <c r="B94" s="547" t="s">
        <v>942</v>
      </c>
      <c r="C94" s="548"/>
      <c r="D94" s="548"/>
      <c r="E94" s="548"/>
      <c r="F94" s="548"/>
      <c r="G94" s="548"/>
      <c r="H94" s="548"/>
      <c r="I94" s="548"/>
      <c r="J94" s="548"/>
      <c r="K94" s="548"/>
      <c r="L94" s="548"/>
      <c r="M94" s="548"/>
      <c r="N94" s="548"/>
      <c r="O94" s="548"/>
      <c r="P94" s="548"/>
      <c r="Q94" s="548"/>
      <c r="R94" s="548"/>
      <c r="S94" s="548"/>
      <c r="T94" s="548"/>
      <c r="U94" s="548"/>
      <c r="V94" s="278"/>
      <c r="W94" s="278"/>
      <c r="X94" s="278"/>
      <c r="Y94" s="278"/>
      <c r="Z94" s="278"/>
      <c r="AA94" s="278"/>
      <c r="AB94" s="278"/>
      <c r="AD94" s="342"/>
    </row>
    <row r="95" spans="2:33" ht="30" customHeight="1" thickBot="1" x14ac:dyDescent="0.2">
      <c r="B95" s="549" t="s">
        <v>943</v>
      </c>
      <c r="C95" s="550"/>
      <c r="D95" s="550"/>
      <c r="E95" s="550"/>
      <c r="F95" s="550"/>
      <c r="G95" s="550"/>
      <c r="H95" s="550"/>
      <c r="I95" s="550"/>
      <c r="J95" s="550"/>
      <c r="K95" s="550"/>
      <c r="L95" s="550"/>
      <c r="M95" s="550"/>
      <c r="N95" s="550"/>
      <c r="O95" s="550"/>
      <c r="P95" s="550"/>
      <c r="Q95" s="550"/>
      <c r="R95" s="550"/>
      <c r="S95" s="550"/>
      <c r="T95" s="550"/>
      <c r="U95" s="550"/>
      <c r="V95" s="279"/>
      <c r="W95" s="279"/>
      <c r="X95" s="279"/>
      <c r="Y95" s="279"/>
      <c r="Z95" s="279"/>
      <c r="AA95" s="279"/>
      <c r="AB95" s="279"/>
      <c r="AC95" s="343"/>
      <c r="AD95" s="344"/>
    </row>
    <row r="96" spans="2:33" ht="6.75" customHeight="1" thickTop="1" x14ac:dyDescent="0.15">
      <c r="B96" s="551"/>
      <c r="C96" s="551"/>
      <c r="D96" s="551"/>
      <c r="E96" s="551"/>
      <c r="F96" s="552"/>
      <c r="G96" s="552"/>
      <c r="H96" s="552"/>
      <c r="I96" s="552"/>
      <c r="J96" s="552"/>
      <c r="K96" s="552"/>
      <c r="L96" s="552"/>
      <c r="M96" s="552"/>
      <c r="N96" s="552"/>
      <c r="O96" s="552"/>
      <c r="P96" s="552"/>
      <c r="Q96" s="552"/>
      <c r="R96" s="552"/>
      <c r="S96" s="552"/>
      <c r="T96" s="552"/>
      <c r="U96" s="552"/>
      <c r="V96" s="552"/>
      <c r="W96" s="552"/>
      <c r="X96" s="552"/>
      <c r="Y96" s="552"/>
      <c r="Z96" s="552"/>
      <c r="AA96" s="552"/>
      <c r="AB96" s="552"/>
    </row>
    <row r="97" spans="1:30" ht="3" customHeight="1" x14ac:dyDescent="0.15">
      <c r="A97" s="65"/>
    </row>
    <row r="98" spans="1:30" ht="21" x14ac:dyDescent="0.15">
      <c r="B98" s="281" t="s">
        <v>505</v>
      </c>
      <c r="C98" s="280"/>
      <c r="D98" s="280"/>
      <c r="E98" s="280"/>
      <c r="F98" s="280"/>
      <c r="G98" s="280"/>
      <c r="H98" s="280"/>
      <c r="I98" s="280"/>
      <c r="J98" s="280"/>
      <c r="K98" s="66"/>
      <c r="L98" s="66"/>
    </row>
    <row r="99" spans="1:30" ht="30" customHeight="1" thickBot="1" x14ac:dyDescent="0.2">
      <c r="B99" s="281" t="s">
        <v>504</v>
      </c>
      <c r="C99" s="280"/>
      <c r="D99" s="280"/>
      <c r="E99" s="280"/>
      <c r="F99" s="280"/>
      <c r="G99" s="280"/>
      <c r="H99" s="280"/>
      <c r="I99" s="280"/>
      <c r="J99" s="280"/>
      <c r="K99" s="66"/>
      <c r="L99" s="66"/>
    </row>
    <row r="100" spans="1:30" ht="22.5" customHeight="1" thickTop="1" x14ac:dyDescent="0.15">
      <c r="B100" s="553" t="s">
        <v>3</v>
      </c>
      <c r="C100" s="554"/>
      <c r="D100" s="554"/>
      <c r="E100" s="554"/>
      <c r="F100" s="554"/>
      <c r="G100" s="555"/>
      <c r="H100" s="556" t="s">
        <v>448</v>
      </c>
      <c r="I100" s="556"/>
      <c r="J100" s="556"/>
      <c r="K100" s="556"/>
      <c r="L100" s="556"/>
      <c r="M100" s="556"/>
      <c r="N100" s="556"/>
      <c r="O100" s="556"/>
      <c r="P100" s="556"/>
      <c r="Q100" s="556" t="s">
        <v>449</v>
      </c>
      <c r="R100" s="556"/>
      <c r="S100" s="556"/>
      <c r="T100" s="556"/>
      <c r="U100" s="556"/>
      <c r="V100" s="556" t="s">
        <v>450</v>
      </c>
      <c r="W100" s="556"/>
      <c r="X100" s="556"/>
      <c r="Y100" s="556"/>
      <c r="Z100" s="556" t="s">
        <v>451</v>
      </c>
      <c r="AA100" s="556"/>
      <c r="AB100" s="556"/>
      <c r="AC100" s="556"/>
      <c r="AD100" s="557"/>
    </row>
    <row r="101" spans="1:30" ht="29.25" customHeight="1" x14ac:dyDescent="0.15">
      <c r="A101" s="392" t="s">
        <v>716</v>
      </c>
      <c r="B101" s="558">
        <v>5035511013</v>
      </c>
      <c r="C101" s="559"/>
      <c r="D101" s="559"/>
      <c r="E101" s="559"/>
      <c r="F101" s="559"/>
      <c r="G101" s="560"/>
      <c r="H101" s="561" t="str">
        <f>IF($B101="","",VLOOKUP(SUBSTITUTE($B101,"-",""),TSギフト商品コード!$A$1:$H$10000,2,0))</f>
        <v>選べるギフト　月コース</v>
      </c>
      <c r="I101" s="562"/>
      <c r="J101" s="562"/>
      <c r="K101" s="562"/>
      <c r="L101" s="562"/>
      <c r="M101" s="562"/>
      <c r="N101" s="562"/>
      <c r="O101" s="562"/>
      <c r="P101" s="563"/>
      <c r="Q101" s="564">
        <f>IF($B101="","",VLOOKUP(SUBSTITUTE($B101,"-",""),TSギフト商品コード!$A$1:$H$10000,3,0))</f>
        <v>5480</v>
      </c>
      <c r="R101" s="565"/>
      <c r="S101" s="565"/>
      <c r="T101" s="565"/>
      <c r="U101" s="282" t="s">
        <v>452</v>
      </c>
      <c r="V101" s="566">
        <v>50</v>
      </c>
      <c r="W101" s="567"/>
      <c r="X101" s="567"/>
      <c r="Y101" s="283" t="s">
        <v>485</v>
      </c>
      <c r="Z101" s="568">
        <f>IF(OR(Q101="",V101=""),"",Q101*V101)</f>
        <v>274000</v>
      </c>
      <c r="AA101" s="569"/>
      <c r="AB101" s="569"/>
      <c r="AC101" s="569"/>
      <c r="AD101" s="393" t="s">
        <v>452</v>
      </c>
    </row>
    <row r="102" spans="1:30" ht="30" customHeight="1" x14ac:dyDescent="0.15">
      <c r="A102" s="392" t="s">
        <v>716</v>
      </c>
      <c r="B102" s="558">
        <v>5035511966</v>
      </c>
      <c r="C102" s="559"/>
      <c r="D102" s="559"/>
      <c r="E102" s="559"/>
      <c r="F102" s="559"/>
      <c r="G102" s="560"/>
      <c r="H102" s="561" t="str">
        <f>IF($B102="","",VLOOKUP(SUBSTITUTE($B102,"-",""),TSギフト商品コード!$A$1:$H$10000,2,0))</f>
        <v>浅草今半　牛肉佃煮７種詰合せ★</v>
      </c>
      <c r="I102" s="562"/>
      <c r="J102" s="562"/>
      <c r="K102" s="562"/>
      <c r="L102" s="562"/>
      <c r="M102" s="562"/>
      <c r="N102" s="562"/>
      <c r="O102" s="562"/>
      <c r="P102" s="563"/>
      <c r="Q102" s="564">
        <f>IF($B102="","",VLOOKUP(SUBSTITUTE($B102,"-",""),TSギフト商品コード!$A$1:$H$10000,3,0))</f>
        <v>5400</v>
      </c>
      <c r="R102" s="565"/>
      <c r="S102" s="565"/>
      <c r="T102" s="565"/>
      <c r="U102" s="282" t="s">
        <v>452</v>
      </c>
      <c r="V102" s="566">
        <v>10</v>
      </c>
      <c r="W102" s="567"/>
      <c r="X102" s="567"/>
      <c r="Y102" s="283" t="s">
        <v>485</v>
      </c>
      <c r="Z102" s="568">
        <f t="shared" ref="Z102:Z122" si="0">IF(OR(Q102="",V102=""),"",Q102*V102)</f>
        <v>54000</v>
      </c>
      <c r="AA102" s="569"/>
      <c r="AB102" s="569"/>
      <c r="AC102" s="569"/>
      <c r="AD102" s="393" t="s">
        <v>452</v>
      </c>
    </row>
    <row r="103" spans="1:30" ht="29.25" customHeight="1" thickBot="1" x14ac:dyDescent="0.2">
      <c r="B103" s="570" t="s">
        <v>717</v>
      </c>
      <c r="C103" s="571"/>
      <c r="D103" s="571"/>
      <c r="E103" s="571"/>
      <c r="F103" s="571"/>
      <c r="G103" s="571"/>
      <c r="H103" s="571"/>
      <c r="I103" s="571"/>
      <c r="J103" s="571"/>
      <c r="K103" s="571"/>
      <c r="L103" s="571"/>
      <c r="M103" s="571"/>
      <c r="N103" s="571"/>
      <c r="O103" s="571"/>
      <c r="P103" s="572"/>
      <c r="Q103" s="573"/>
      <c r="R103" s="574"/>
      <c r="S103" s="574"/>
      <c r="T103" s="574"/>
      <c r="U103" s="575"/>
      <c r="V103" s="576">
        <v>60</v>
      </c>
      <c r="W103" s="577"/>
      <c r="X103" s="577"/>
      <c r="Y103" s="394" t="s">
        <v>485</v>
      </c>
      <c r="Z103" s="578">
        <f>IF(SUM(Z80:AC102)=0,"",SUM(Z80:AC102))</f>
        <v>328000</v>
      </c>
      <c r="AA103" s="579"/>
      <c r="AB103" s="579"/>
      <c r="AC103" s="579"/>
      <c r="AD103" s="395" t="s">
        <v>452</v>
      </c>
    </row>
    <row r="104" spans="1:30" ht="29.25" customHeight="1" thickTop="1" thickBot="1" x14ac:dyDescent="0.2">
      <c r="B104" s="396"/>
      <c r="C104" s="396"/>
      <c r="D104" s="396"/>
      <c r="E104" s="396"/>
      <c r="F104" s="396"/>
      <c r="G104" s="396"/>
      <c r="H104" s="396"/>
      <c r="I104" s="396"/>
      <c r="J104" s="396"/>
      <c r="K104" s="396"/>
      <c r="L104" s="396"/>
      <c r="M104" s="396"/>
      <c r="N104" s="396"/>
      <c r="O104" s="396"/>
      <c r="P104" s="396"/>
      <c r="Q104" s="397"/>
      <c r="R104" s="397"/>
      <c r="S104" s="397"/>
      <c r="T104" s="397"/>
      <c r="U104" s="397"/>
      <c r="V104" s="398"/>
      <c r="W104" s="398"/>
      <c r="X104" s="398"/>
      <c r="Y104" s="399"/>
      <c r="Z104" s="400"/>
      <c r="AA104" s="400"/>
      <c r="AB104" s="400"/>
      <c r="AC104" s="400"/>
      <c r="AD104" s="399"/>
    </row>
    <row r="105" spans="1:30" ht="30" customHeight="1" thickTop="1" x14ac:dyDescent="0.15">
      <c r="B105" s="580" t="s">
        <v>3</v>
      </c>
      <c r="C105" s="581"/>
      <c r="D105" s="581"/>
      <c r="E105" s="581"/>
      <c r="F105" s="581"/>
      <c r="G105" s="582"/>
      <c r="H105" s="583" t="s">
        <v>448</v>
      </c>
      <c r="I105" s="583"/>
      <c r="J105" s="583"/>
      <c r="K105" s="583"/>
      <c r="L105" s="583"/>
      <c r="M105" s="583"/>
      <c r="N105" s="583"/>
      <c r="O105" s="583"/>
      <c r="P105" s="583"/>
      <c r="Q105" s="583" t="s">
        <v>449</v>
      </c>
      <c r="R105" s="583"/>
      <c r="S105" s="583"/>
      <c r="T105" s="583"/>
      <c r="U105" s="583"/>
      <c r="V105" s="583" t="s">
        <v>450</v>
      </c>
      <c r="W105" s="583"/>
      <c r="X105" s="583"/>
      <c r="Y105" s="583"/>
      <c r="Z105" s="583" t="s">
        <v>451</v>
      </c>
      <c r="AA105" s="583"/>
      <c r="AB105" s="583"/>
      <c r="AC105" s="583"/>
      <c r="AD105" s="584"/>
    </row>
    <row r="106" spans="1:30" ht="45" customHeight="1" x14ac:dyDescent="0.15">
      <c r="B106" s="585"/>
      <c r="C106" s="586"/>
      <c r="D106" s="586"/>
      <c r="E106" s="586"/>
      <c r="F106" s="586"/>
      <c r="G106" s="587"/>
      <c r="H106" s="561" t="str">
        <f>IF($B106="","",VLOOKUP(SUBSTITUTE($B106,"-",""),TSギフト商品コード!$A$1:$H$10000,2,0))</f>
        <v/>
      </c>
      <c r="I106" s="562"/>
      <c r="J106" s="562"/>
      <c r="K106" s="562"/>
      <c r="L106" s="562"/>
      <c r="M106" s="562"/>
      <c r="N106" s="562"/>
      <c r="O106" s="562"/>
      <c r="P106" s="563"/>
      <c r="Q106" s="564" t="str">
        <f>IF($B106="","",VLOOKUP(SUBSTITUTE($B106,"-",""),TSギフト商品コード!$A$1:$H$10000,3,0))</f>
        <v/>
      </c>
      <c r="R106" s="565"/>
      <c r="S106" s="565"/>
      <c r="T106" s="565"/>
      <c r="U106" s="282" t="s">
        <v>452</v>
      </c>
      <c r="V106" s="566"/>
      <c r="W106" s="567"/>
      <c r="X106" s="567"/>
      <c r="Y106" s="283" t="s">
        <v>485</v>
      </c>
      <c r="Z106" s="568" t="str">
        <f t="shared" si="0"/>
        <v/>
      </c>
      <c r="AA106" s="569"/>
      <c r="AB106" s="569"/>
      <c r="AC106" s="569"/>
      <c r="AD106" s="284" t="s">
        <v>452</v>
      </c>
    </row>
    <row r="107" spans="1:30" ht="45" customHeight="1" x14ac:dyDescent="0.15">
      <c r="B107" s="585"/>
      <c r="C107" s="586"/>
      <c r="D107" s="586"/>
      <c r="E107" s="586"/>
      <c r="F107" s="586"/>
      <c r="G107" s="587"/>
      <c r="H107" s="561" t="str">
        <f>IF($B107="","",VLOOKUP(SUBSTITUTE($B107,"-",""),TSギフト商品コード!$A$1:$H$10000,2,0))</f>
        <v/>
      </c>
      <c r="I107" s="562"/>
      <c r="J107" s="562"/>
      <c r="K107" s="562"/>
      <c r="L107" s="562"/>
      <c r="M107" s="562"/>
      <c r="N107" s="562"/>
      <c r="O107" s="562"/>
      <c r="P107" s="563"/>
      <c r="Q107" s="564" t="str">
        <f>IF($B107="","",VLOOKUP(SUBSTITUTE($B107,"-",""),TSギフト商品コード!$A$1:$H$10000,3,0))</f>
        <v/>
      </c>
      <c r="R107" s="565"/>
      <c r="S107" s="565"/>
      <c r="T107" s="565"/>
      <c r="U107" s="282" t="s">
        <v>452</v>
      </c>
      <c r="V107" s="566"/>
      <c r="W107" s="567"/>
      <c r="X107" s="567"/>
      <c r="Y107" s="283" t="s">
        <v>485</v>
      </c>
      <c r="Z107" s="568" t="str">
        <f>IF(OR(Q107="",V107=""),"",Q107*V107)</f>
        <v/>
      </c>
      <c r="AA107" s="569"/>
      <c r="AB107" s="569"/>
      <c r="AC107" s="569"/>
      <c r="AD107" s="284" t="s">
        <v>452</v>
      </c>
    </row>
    <row r="108" spans="1:30" ht="45" customHeight="1" x14ac:dyDescent="0.15">
      <c r="B108" s="585"/>
      <c r="C108" s="586"/>
      <c r="D108" s="586"/>
      <c r="E108" s="586"/>
      <c r="F108" s="586"/>
      <c r="G108" s="587"/>
      <c r="H108" s="561" t="str">
        <f>IF($B108="","",VLOOKUP(SUBSTITUTE($B108,"-",""),TSギフト商品コード!$A$1:$H$10000,2,0))</f>
        <v/>
      </c>
      <c r="I108" s="562"/>
      <c r="J108" s="562"/>
      <c r="K108" s="562"/>
      <c r="L108" s="562"/>
      <c r="M108" s="562"/>
      <c r="N108" s="562"/>
      <c r="O108" s="562"/>
      <c r="P108" s="563"/>
      <c r="Q108" s="564" t="str">
        <f>IF($B108="","",VLOOKUP(SUBSTITUTE($B108,"-",""),TSギフト商品コード!$A$1:$H$10000,3,0))</f>
        <v/>
      </c>
      <c r="R108" s="565"/>
      <c r="S108" s="565"/>
      <c r="T108" s="565"/>
      <c r="U108" s="282" t="s">
        <v>452</v>
      </c>
      <c r="V108" s="566"/>
      <c r="W108" s="567"/>
      <c r="X108" s="567"/>
      <c r="Y108" s="283" t="s">
        <v>485</v>
      </c>
      <c r="Z108" s="568" t="str">
        <f t="shared" si="0"/>
        <v/>
      </c>
      <c r="AA108" s="569"/>
      <c r="AB108" s="569"/>
      <c r="AC108" s="569"/>
      <c r="AD108" s="284" t="s">
        <v>452</v>
      </c>
    </row>
    <row r="109" spans="1:30" ht="45" customHeight="1" x14ac:dyDescent="0.15">
      <c r="B109" s="585"/>
      <c r="C109" s="586"/>
      <c r="D109" s="586"/>
      <c r="E109" s="586"/>
      <c r="F109" s="586"/>
      <c r="G109" s="587"/>
      <c r="H109" s="561" t="str">
        <f>IF($B109="","",VLOOKUP(SUBSTITUTE($B109,"-",""),TSギフト商品コード!$A$1:$H$10000,2,0))</f>
        <v/>
      </c>
      <c r="I109" s="562"/>
      <c r="J109" s="562"/>
      <c r="K109" s="562"/>
      <c r="L109" s="562"/>
      <c r="M109" s="562"/>
      <c r="N109" s="562"/>
      <c r="O109" s="562"/>
      <c r="P109" s="563"/>
      <c r="Q109" s="564" t="str">
        <f>IF($B109="","",VLOOKUP(SUBSTITUTE($B109,"-",""),TSギフト商品コード!$A$1:$H$10000,3,0))</f>
        <v/>
      </c>
      <c r="R109" s="565"/>
      <c r="S109" s="565"/>
      <c r="T109" s="565"/>
      <c r="U109" s="282" t="s">
        <v>452</v>
      </c>
      <c r="V109" s="566"/>
      <c r="W109" s="567"/>
      <c r="X109" s="567"/>
      <c r="Y109" s="283" t="s">
        <v>485</v>
      </c>
      <c r="Z109" s="568" t="str">
        <f t="shared" si="0"/>
        <v/>
      </c>
      <c r="AA109" s="569"/>
      <c r="AB109" s="569"/>
      <c r="AC109" s="569"/>
      <c r="AD109" s="284" t="s">
        <v>452</v>
      </c>
    </row>
    <row r="110" spans="1:30" ht="45" customHeight="1" x14ac:dyDescent="0.15">
      <c r="B110" s="585"/>
      <c r="C110" s="586"/>
      <c r="D110" s="586"/>
      <c r="E110" s="586"/>
      <c r="F110" s="586"/>
      <c r="G110" s="587"/>
      <c r="H110" s="561" t="str">
        <f>IF($B110="","",VLOOKUP(SUBSTITUTE($B110,"-",""),TSギフト商品コード!$A$1:$H$10000,2,0))</f>
        <v/>
      </c>
      <c r="I110" s="562"/>
      <c r="J110" s="562"/>
      <c r="K110" s="562"/>
      <c r="L110" s="562"/>
      <c r="M110" s="562"/>
      <c r="N110" s="562"/>
      <c r="O110" s="562"/>
      <c r="P110" s="563"/>
      <c r="Q110" s="564" t="str">
        <f>IF($B110="","",VLOOKUP(SUBSTITUTE($B110,"-",""),TSギフト商品コード!$A$1:$H$10000,3,0))</f>
        <v/>
      </c>
      <c r="R110" s="565"/>
      <c r="S110" s="565"/>
      <c r="T110" s="565"/>
      <c r="U110" s="282" t="s">
        <v>452</v>
      </c>
      <c r="V110" s="566"/>
      <c r="W110" s="567"/>
      <c r="X110" s="567"/>
      <c r="Y110" s="283" t="s">
        <v>485</v>
      </c>
      <c r="Z110" s="568" t="str">
        <f t="shared" si="0"/>
        <v/>
      </c>
      <c r="AA110" s="569"/>
      <c r="AB110" s="569"/>
      <c r="AC110" s="569"/>
      <c r="AD110" s="284" t="s">
        <v>452</v>
      </c>
    </row>
    <row r="111" spans="1:30" ht="45" customHeight="1" x14ac:dyDescent="0.15">
      <c r="B111" s="585"/>
      <c r="C111" s="586"/>
      <c r="D111" s="586"/>
      <c r="E111" s="586"/>
      <c r="F111" s="586"/>
      <c r="G111" s="587"/>
      <c r="H111" s="561" t="str">
        <f>IF($B111="","",VLOOKUP(SUBSTITUTE($B111,"-",""),TSギフト商品コード!$A$1:$H$10000,2,0))</f>
        <v/>
      </c>
      <c r="I111" s="562"/>
      <c r="J111" s="562"/>
      <c r="K111" s="562"/>
      <c r="L111" s="562"/>
      <c r="M111" s="562"/>
      <c r="N111" s="562"/>
      <c r="O111" s="562"/>
      <c r="P111" s="563"/>
      <c r="Q111" s="564" t="str">
        <f>IF($B111="","",VLOOKUP(SUBSTITUTE($B111,"-",""),TSギフト商品コード!$A$1:$H$10000,3,0))</f>
        <v/>
      </c>
      <c r="R111" s="565"/>
      <c r="S111" s="565"/>
      <c r="T111" s="565"/>
      <c r="U111" s="282" t="s">
        <v>452</v>
      </c>
      <c r="V111" s="566"/>
      <c r="W111" s="567"/>
      <c r="X111" s="567"/>
      <c r="Y111" s="283" t="s">
        <v>485</v>
      </c>
      <c r="Z111" s="568" t="str">
        <f t="shared" si="0"/>
        <v/>
      </c>
      <c r="AA111" s="569"/>
      <c r="AB111" s="569"/>
      <c r="AC111" s="569"/>
      <c r="AD111" s="284" t="s">
        <v>452</v>
      </c>
    </row>
    <row r="112" spans="1:30" ht="45" customHeight="1" x14ac:dyDescent="0.15">
      <c r="B112" s="585"/>
      <c r="C112" s="586"/>
      <c r="D112" s="586"/>
      <c r="E112" s="586"/>
      <c r="F112" s="586"/>
      <c r="G112" s="587"/>
      <c r="H112" s="561" t="str">
        <f>IF($B112="","",VLOOKUP(SUBSTITUTE($B112,"-",""),TSギフト商品コード!$A$1:$H$10000,2,0))</f>
        <v/>
      </c>
      <c r="I112" s="562"/>
      <c r="J112" s="562"/>
      <c r="K112" s="562"/>
      <c r="L112" s="562"/>
      <c r="M112" s="562"/>
      <c r="N112" s="562"/>
      <c r="O112" s="562"/>
      <c r="P112" s="563"/>
      <c r="Q112" s="564" t="str">
        <f>IF($B112="","",VLOOKUP(SUBSTITUTE($B112,"-",""),TSギフト商品コード!$A$1:$H$10000,3,0))</f>
        <v/>
      </c>
      <c r="R112" s="565"/>
      <c r="S112" s="565"/>
      <c r="T112" s="565"/>
      <c r="U112" s="282" t="s">
        <v>452</v>
      </c>
      <c r="V112" s="566"/>
      <c r="W112" s="567"/>
      <c r="X112" s="567"/>
      <c r="Y112" s="283" t="s">
        <v>485</v>
      </c>
      <c r="Z112" s="568" t="str">
        <f t="shared" si="0"/>
        <v/>
      </c>
      <c r="AA112" s="569"/>
      <c r="AB112" s="569"/>
      <c r="AC112" s="569"/>
      <c r="AD112" s="284" t="s">
        <v>452</v>
      </c>
    </row>
    <row r="113" spans="1:30" ht="45" customHeight="1" x14ac:dyDescent="0.15">
      <c r="B113" s="585"/>
      <c r="C113" s="586"/>
      <c r="D113" s="586"/>
      <c r="E113" s="586"/>
      <c r="F113" s="586"/>
      <c r="G113" s="587"/>
      <c r="H113" s="561" t="str">
        <f>IF($B113="","",VLOOKUP(SUBSTITUTE($B113,"-",""),TSギフト商品コード!$A$1:$H$10000,2,0))</f>
        <v/>
      </c>
      <c r="I113" s="562"/>
      <c r="J113" s="562"/>
      <c r="K113" s="562"/>
      <c r="L113" s="562"/>
      <c r="M113" s="562"/>
      <c r="N113" s="562"/>
      <c r="O113" s="562"/>
      <c r="P113" s="563"/>
      <c r="Q113" s="564" t="str">
        <f>IF($B113="","",VLOOKUP(SUBSTITUTE($B113,"-",""),TSギフト商品コード!$A$1:$H$10000,3,0))</f>
        <v/>
      </c>
      <c r="R113" s="565"/>
      <c r="S113" s="565"/>
      <c r="T113" s="565"/>
      <c r="U113" s="282" t="s">
        <v>452</v>
      </c>
      <c r="V113" s="566"/>
      <c r="W113" s="567"/>
      <c r="X113" s="567"/>
      <c r="Y113" s="283" t="s">
        <v>485</v>
      </c>
      <c r="Z113" s="568" t="str">
        <f t="shared" si="0"/>
        <v/>
      </c>
      <c r="AA113" s="569"/>
      <c r="AB113" s="569"/>
      <c r="AC113" s="569"/>
      <c r="AD113" s="284" t="s">
        <v>452</v>
      </c>
    </row>
    <row r="114" spans="1:30" ht="45" customHeight="1" x14ac:dyDescent="0.15">
      <c r="B114" s="585"/>
      <c r="C114" s="586"/>
      <c r="D114" s="586"/>
      <c r="E114" s="586"/>
      <c r="F114" s="586"/>
      <c r="G114" s="587"/>
      <c r="H114" s="561" t="str">
        <f>IF($B114="","",VLOOKUP(SUBSTITUTE($B114,"-",""),TSギフト商品コード!$A$1:$H$10000,2,0))</f>
        <v/>
      </c>
      <c r="I114" s="562"/>
      <c r="J114" s="562"/>
      <c r="K114" s="562"/>
      <c r="L114" s="562"/>
      <c r="M114" s="562"/>
      <c r="N114" s="562"/>
      <c r="O114" s="562"/>
      <c r="P114" s="563"/>
      <c r="Q114" s="564" t="str">
        <f>IF($B114="","",VLOOKUP(SUBSTITUTE($B114,"-",""),TSギフト商品コード!$A$1:$H$10000,3,0))</f>
        <v/>
      </c>
      <c r="R114" s="565"/>
      <c r="S114" s="565"/>
      <c r="T114" s="565"/>
      <c r="U114" s="282" t="s">
        <v>452</v>
      </c>
      <c r="V114" s="566"/>
      <c r="W114" s="567"/>
      <c r="X114" s="567"/>
      <c r="Y114" s="283" t="s">
        <v>485</v>
      </c>
      <c r="Z114" s="568" t="str">
        <f t="shared" si="0"/>
        <v/>
      </c>
      <c r="AA114" s="569"/>
      <c r="AB114" s="569"/>
      <c r="AC114" s="569"/>
      <c r="AD114" s="284" t="s">
        <v>452</v>
      </c>
    </row>
    <row r="115" spans="1:30" ht="45" customHeight="1" x14ac:dyDescent="0.15">
      <c r="B115" s="585"/>
      <c r="C115" s="586"/>
      <c r="D115" s="586"/>
      <c r="E115" s="586"/>
      <c r="F115" s="586"/>
      <c r="G115" s="587"/>
      <c r="H115" s="561" t="str">
        <f>IF($B115="","",VLOOKUP(SUBSTITUTE($B115,"-",""),TSギフト商品コード!$A$1:$H$10000,2,0))</f>
        <v/>
      </c>
      <c r="I115" s="562"/>
      <c r="J115" s="562"/>
      <c r="K115" s="562"/>
      <c r="L115" s="562"/>
      <c r="M115" s="562"/>
      <c r="N115" s="562"/>
      <c r="O115" s="562"/>
      <c r="P115" s="563"/>
      <c r="Q115" s="564" t="str">
        <f>IF($B115="","",VLOOKUP(SUBSTITUTE($B115,"-",""),TSギフト商品コード!$A$1:$H$10000,3,0))</f>
        <v/>
      </c>
      <c r="R115" s="565"/>
      <c r="S115" s="565"/>
      <c r="T115" s="565"/>
      <c r="U115" s="282" t="s">
        <v>452</v>
      </c>
      <c r="V115" s="566"/>
      <c r="W115" s="567"/>
      <c r="X115" s="567"/>
      <c r="Y115" s="283" t="s">
        <v>485</v>
      </c>
      <c r="Z115" s="568" t="str">
        <f t="shared" si="0"/>
        <v/>
      </c>
      <c r="AA115" s="569"/>
      <c r="AB115" s="569"/>
      <c r="AC115" s="569"/>
      <c r="AD115" s="284" t="s">
        <v>452</v>
      </c>
    </row>
    <row r="116" spans="1:30" ht="45" customHeight="1" x14ac:dyDescent="0.15">
      <c r="B116" s="585"/>
      <c r="C116" s="586"/>
      <c r="D116" s="586"/>
      <c r="E116" s="586"/>
      <c r="F116" s="586"/>
      <c r="G116" s="587"/>
      <c r="H116" s="561" t="str">
        <f>IF($B116="","",VLOOKUP(SUBSTITUTE($B116,"-",""),TSギフト商品コード!$A$1:$H$10000,2,0))</f>
        <v/>
      </c>
      <c r="I116" s="562"/>
      <c r="J116" s="562"/>
      <c r="K116" s="562"/>
      <c r="L116" s="562"/>
      <c r="M116" s="562"/>
      <c r="N116" s="562"/>
      <c r="O116" s="562"/>
      <c r="P116" s="563"/>
      <c r="Q116" s="564" t="str">
        <f>IF($B116="","",VLOOKUP(SUBSTITUTE($B116,"-",""),TSギフト商品コード!$A$1:$H$10000,3,0))</f>
        <v/>
      </c>
      <c r="R116" s="565"/>
      <c r="S116" s="565"/>
      <c r="T116" s="565"/>
      <c r="U116" s="282" t="s">
        <v>452</v>
      </c>
      <c r="V116" s="566"/>
      <c r="W116" s="567"/>
      <c r="X116" s="567"/>
      <c r="Y116" s="283" t="s">
        <v>485</v>
      </c>
      <c r="Z116" s="568" t="str">
        <f t="shared" si="0"/>
        <v/>
      </c>
      <c r="AA116" s="569"/>
      <c r="AB116" s="569"/>
      <c r="AC116" s="569"/>
      <c r="AD116" s="284" t="s">
        <v>452</v>
      </c>
    </row>
    <row r="117" spans="1:30" ht="45" customHeight="1" x14ac:dyDescent="0.15">
      <c r="B117" s="585"/>
      <c r="C117" s="586"/>
      <c r="D117" s="586"/>
      <c r="E117" s="586"/>
      <c r="F117" s="586"/>
      <c r="G117" s="587"/>
      <c r="H117" s="561" t="str">
        <f>IF($B117="","",VLOOKUP(SUBSTITUTE($B117,"-",""),TSギフト商品コード!$A$1:$H$10000,2,0))</f>
        <v/>
      </c>
      <c r="I117" s="562"/>
      <c r="J117" s="562"/>
      <c r="K117" s="562"/>
      <c r="L117" s="562"/>
      <c r="M117" s="562"/>
      <c r="N117" s="562"/>
      <c r="O117" s="562"/>
      <c r="P117" s="563"/>
      <c r="Q117" s="564" t="str">
        <f>IF($B117="","",VLOOKUP(SUBSTITUTE($B117,"-",""),TSギフト商品コード!$A$1:$H$10000,3,0))</f>
        <v/>
      </c>
      <c r="R117" s="565"/>
      <c r="S117" s="565"/>
      <c r="T117" s="565"/>
      <c r="U117" s="282" t="s">
        <v>452</v>
      </c>
      <c r="V117" s="566"/>
      <c r="W117" s="567"/>
      <c r="X117" s="567"/>
      <c r="Y117" s="283" t="s">
        <v>485</v>
      </c>
      <c r="Z117" s="568" t="str">
        <f t="shared" si="0"/>
        <v/>
      </c>
      <c r="AA117" s="569"/>
      <c r="AB117" s="569"/>
      <c r="AC117" s="569"/>
      <c r="AD117" s="284" t="s">
        <v>452</v>
      </c>
    </row>
    <row r="118" spans="1:30" ht="45" customHeight="1" x14ac:dyDescent="0.15">
      <c r="B118" s="585"/>
      <c r="C118" s="586"/>
      <c r="D118" s="586"/>
      <c r="E118" s="586"/>
      <c r="F118" s="586"/>
      <c r="G118" s="587"/>
      <c r="H118" s="561" t="str">
        <f>IF($B118="","",VLOOKUP(SUBSTITUTE($B118,"-",""),TSギフト商品コード!$A$1:$H$10000,2,0))</f>
        <v/>
      </c>
      <c r="I118" s="562"/>
      <c r="J118" s="562"/>
      <c r="K118" s="562"/>
      <c r="L118" s="562"/>
      <c r="M118" s="562"/>
      <c r="N118" s="562"/>
      <c r="O118" s="562"/>
      <c r="P118" s="563"/>
      <c r="Q118" s="564" t="str">
        <f>IF($B118="","",VLOOKUP(SUBSTITUTE($B118,"-",""),TSギフト商品コード!$A$1:$H$10000,3,0))</f>
        <v/>
      </c>
      <c r="R118" s="565"/>
      <c r="S118" s="565"/>
      <c r="T118" s="565"/>
      <c r="U118" s="282" t="s">
        <v>452</v>
      </c>
      <c r="V118" s="566"/>
      <c r="W118" s="567"/>
      <c r="X118" s="567"/>
      <c r="Y118" s="283" t="s">
        <v>485</v>
      </c>
      <c r="Z118" s="568" t="str">
        <f t="shared" si="0"/>
        <v/>
      </c>
      <c r="AA118" s="569"/>
      <c r="AB118" s="569"/>
      <c r="AC118" s="569"/>
      <c r="AD118" s="284" t="s">
        <v>452</v>
      </c>
    </row>
    <row r="119" spans="1:30" ht="45" customHeight="1" x14ac:dyDescent="0.15">
      <c r="B119" s="585"/>
      <c r="C119" s="586"/>
      <c r="D119" s="586"/>
      <c r="E119" s="586"/>
      <c r="F119" s="586"/>
      <c r="G119" s="587"/>
      <c r="H119" s="561" t="str">
        <f>IF($B119="","",VLOOKUP(SUBSTITUTE($B119,"-",""),TSギフト商品コード!$A$1:$H$10000,2,0))</f>
        <v/>
      </c>
      <c r="I119" s="562"/>
      <c r="J119" s="562"/>
      <c r="K119" s="562"/>
      <c r="L119" s="562"/>
      <c r="M119" s="562"/>
      <c r="N119" s="562"/>
      <c r="O119" s="562"/>
      <c r="P119" s="563"/>
      <c r="Q119" s="564" t="str">
        <f>IF($B119="","",VLOOKUP(SUBSTITUTE($B119,"-",""),TSギフト商品コード!$A$1:$H$10000,3,0))</f>
        <v/>
      </c>
      <c r="R119" s="565"/>
      <c r="S119" s="565"/>
      <c r="T119" s="565"/>
      <c r="U119" s="282" t="s">
        <v>452</v>
      </c>
      <c r="V119" s="566"/>
      <c r="W119" s="567"/>
      <c r="X119" s="567"/>
      <c r="Y119" s="283" t="s">
        <v>485</v>
      </c>
      <c r="Z119" s="568" t="str">
        <f t="shared" si="0"/>
        <v/>
      </c>
      <c r="AA119" s="569"/>
      <c r="AB119" s="569"/>
      <c r="AC119" s="569"/>
      <c r="AD119" s="284" t="s">
        <v>452</v>
      </c>
    </row>
    <row r="120" spans="1:30" ht="45" customHeight="1" x14ac:dyDescent="0.15">
      <c r="B120" s="585"/>
      <c r="C120" s="586"/>
      <c r="D120" s="586"/>
      <c r="E120" s="586"/>
      <c r="F120" s="586"/>
      <c r="G120" s="587"/>
      <c r="H120" s="561" t="str">
        <f>IF($B120="","",VLOOKUP(SUBSTITUTE($B120,"-",""),TSギフト商品コード!$A$1:$H$10000,2,0))</f>
        <v/>
      </c>
      <c r="I120" s="562"/>
      <c r="J120" s="562"/>
      <c r="K120" s="562"/>
      <c r="L120" s="562"/>
      <c r="M120" s="562"/>
      <c r="N120" s="562"/>
      <c r="O120" s="562"/>
      <c r="P120" s="563"/>
      <c r="Q120" s="564" t="str">
        <f>IF($B120="","",VLOOKUP(SUBSTITUTE($B120,"-",""),TSギフト商品コード!$A$1:$H$10000,3,0))</f>
        <v/>
      </c>
      <c r="R120" s="565"/>
      <c r="S120" s="565"/>
      <c r="T120" s="565"/>
      <c r="U120" s="282" t="s">
        <v>452</v>
      </c>
      <c r="V120" s="566"/>
      <c r="W120" s="567"/>
      <c r="X120" s="567"/>
      <c r="Y120" s="283" t="s">
        <v>485</v>
      </c>
      <c r="Z120" s="568" t="str">
        <f t="shared" si="0"/>
        <v/>
      </c>
      <c r="AA120" s="569"/>
      <c r="AB120" s="569"/>
      <c r="AC120" s="569"/>
      <c r="AD120" s="284" t="s">
        <v>452</v>
      </c>
    </row>
    <row r="121" spans="1:30" ht="45" customHeight="1" x14ac:dyDescent="0.15">
      <c r="B121" s="585"/>
      <c r="C121" s="586"/>
      <c r="D121" s="586"/>
      <c r="E121" s="586"/>
      <c r="F121" s="586"/>
      <c r="G121" s="587"/>
      <c r="H121" s="561" t="str">
        <f>IF($B121="","",VLOOKUP(SUBSTITUTE($B121,"-",""),TSギフト商品コード!$A$1:$H$10000,2,0))</f>
        <v/>
      </c>
      <c r="I121" s="562"/>
      <c r="J121" s="562"/>
      <c r="K121" s="562"/>
      <c r="L121" s="562"/>
      <c r="M121" s="562"/>
      <c r="N121" s="562"/>
      <c r="O121" s="562"/>
      <c r="P121" s="563"/>
      <c r="Q121" s="564" t="str">
        <f>IF($B121="","",VLOOKUP(SUBSTITUTE($B121,"-",""),TSギフト商品コード!$A$1:$H$10000,3,0))</f>
        <v/>
      </c>
      <c r="R121" s="565"/>
      <c r="S121" s="565"/>
      <c r="T121" s="565"/>
      <c r="U121" s="282" t="s">
        <v>452</v>
      </c>
      <c r="V121" s="566"/>
      <c r="W121" s="567"/>
      <c r="X121" s="567"/>
      <c r="Y121" s="283" t="s">
        <v>485</v>
      </c>
      <c r="Z121" s="568" t="str">
        <f t="shared" si="0"/>
        <v/>
      </c>
      <c r="AA121" s="569"/>
      <c r="AB121" s="569"/>
      <c r="AC121" s="569"/>
      <c r="AD121" s="284" t="s">
        <v>452</v>
      </c>
    </row>
    <row r="122" spans="1:30" ht="45" customHeight="1" x14ac:dyDescent="0.15">
      <c r="B122" s="585"/>
      <c r="C122" s="586"/>
      <c r="D122" s="586"/>
      <c r="E122" s="586"/>
      <c r="F122" s="586"/>
      <c r="G122" s="587"/>
      <c r="H122" s="561" t="str">
        <f>IF($B122="","",VLOOKUP(SUBSTITUTE($B122,"-",""),TSギフト商品コード!$A$1:$H$10000,2,0))</f>
        <v/>
      </c>
      <c r="I122" s="562"/>
      <c r="J122" s="562"/>
      <c r="K122" s="562"/>
      <c r="L122" s="562"/>
      <c r="M122" s="562"/>
      <c r="N122" s="562"/>
      <c r="O122" s="562"/>
      <c r="P122" s="563"/>
      <c r="Q122" s="564" t="str">
        <f>IF($B122="","",VLOOKUP(SUBSTITUTE($B122,"-",""),TSギフト商品コード!$A$1:$H$10000,3,0))</f>
        <v/>
      </c>
      <c r="R122" s="565"/>
      <c r="S122" s="565"/>
      <c r="T122" s="565"/>
      <c r="U122" s="282" t="s">
        <v>452</v>
      </c>
      <c r="V122" s="566"/>
      <c r="W122" s="567"/>
      <c r="X122" s="567"/>
      <c r="Y122" s="283" t="s">
        <v>485</v>
      </c>
      <c r="Z122" s="568" t="str">
        <f t="shared" si="0"/>
        <v/>
      </c>
      <c r="AA122" s="569"/>
      <c r="AB122" s="569"/>
      <c r="AC122" s="569"/>
      <c r="AD122" s="284" t="s">
        <v>452</v>
      </c>
    </row>
    <row r="123" spans="1:30" ht="45" customHeight="1" thickBot="1" x14ac:dyDescent="0.2">
      <c r="B123" s="591" t="s">
        <v>453</v>
      </c>
      <c r="C123" s="592"/>
      <c r="D123" s="592"/>
      <c r="E123" s="592"/>
      <c r="F123" s="592"/>
      <c r="G123" s="592"/>
      <c r="H123" s="592"/>
      <c r="I123" s="592"/>
      <c r="J123" s="592"/>
      <c r="K123" s="592"/>
      <c r="L123" s="592"/>
      <c r="M123" s="592"/>
      <c r="N123" s="592"/>
      <c r="O123" s="592"/>
      <c r="P123" s="593"/>
      <c r="Q123" s="594"/>
      <c r="R123" s="595"/>
      <c r="S123" s="595"/>
      <c r="T123" s="595"/>
      <c r="U123" s="596"/>
      <c r="V123" s="597" t="str">
        <f>IF(SUM(V106:X122)=0,"",SUM(V106:X122))</f>
        <v/>
      </c>
      <c r="W123" s="598"/>
      <c r="X123" s="598"/>
      <c r="Y123" s="285" t="s">
        <v>485</v>
      </c>
      <c r="Z123" s="599" t="str">
        <f>IF(SUM(Z106:AC122)=0,"",SUM(Z106:AC122))</f>
        <v/>
      </c>
      <c r="AA123" s="600"/>
      <c r="AB123" s="600"/>
      <c r="AC123" s="600"/>
      <c r="AD123" s="286" t="s">
        <v>452</v>
      </c>
    </row>
    <row r="124" spans="1:30" ht="18.75" x14ac:dyDescent="0.15">
      <c r="A124" s="69"/>
    </row>
    <row r="125" spans="1:30" ht="23.25" customHeight="1" x14ac:dyDescent="0.15">
      <c r="A125" s="72"/>
      <c r="B125" s="588" t="s">
        <v>486</v>
      </c>
      <c r="C125" s="588"/>
      <c r="D125" s="588"/>
      <c r="E125" s="588"/>
      <c r="F125" s="588"/>
      <c r="G125" s="588"/>
      <c r="H125" s="588"/>
      <c r="I125" s="588"/>
      <c r="J125" s="588"/>
      <c r="K125" s="588"/>
      <c r="L125" s="588"/>
      <c r="M125" s="588"/>
      <c r="N125" s="588"/>
      <c r="O125" s="588"/>
      <c r="P125" s="588"/>
      <c r="Q125" s="588"/>
      <c r="R125" s="588"/>
      <c r="S125" s="588"/>
      <c r="T125" s="588"/>
      <c r="U125" s="588"/>
      <c r="V125" s="588"/>
      <c r="W125" s="588"/>
      <c r="X125" s="588"/>
      <c r="Y125" s="588"/>
      <c r="Z125" s="588"/>
      <c r="AA125" s="588"/>
      <c r="AB125" s="588"/>
    </row>
    <row r="126" spans="1:30" ht="23.25" customHeight="1" x14ac:dyDescent="0.15">
      <c r="A126" s="72"/>
      <c r="B126" s="589" t="s">
        <v>487</v>
      </c>
      <c r="C126" s="590"/>
      <c r="D126" s="590"/>
      <c r="E126" s="590"/>
      <c r="F126" s="590"/>
      <c r="G126" s="590"/>
      <c r="H126" s="590"/>
      <c r="I126" s="590"/>
      <c r="J126" s="590"/>
      <c r="K126" s="590"/>
      <c r="L126" s="590"/>
      <c r="M126" s="590"/>
      <c r="N126" s="590"/>
      <c r="O126" s="590"/>
      <c r="P126" s="590"/>
      <c r="Q126" s="590"/>
      <c r="R126" s="590"/>
      <c r="S126" s="590"/>
      <c r="T126" s="590"/>
      <c r="U126" s="590"/>
      <c r="V126" s="590"/>
      <c r="W126" s="590"/>
      <c r="X126" s="590"/>
      <c r="Y126" s="590"/>
      <c r="Z126" s="590"/>
      <c r="AA126" s="590"/>
      <c r="AB126" s="590"/>
    </row>
    <row r="127" spans="1:30" ht="9.9499999999999993" customHeight="1" x14ac:dyDescent="0.15">
      <c r="A127" s="72"/>
      <c r="B127" s="411"/>
      <c r="C127" s="411"/>
      <c r="D127" s="411"/>
      <c r="E127" s="411"/>
      <c r="F127" s="411"/>
      <c r="G127" s="411"/>
      <c r="H127" s="411"/>
      <c r="I127" s="411"/>
      <c r="J127" s="411"/>
      <c r="K127" s="411"/>
      <c r="L127" s="411"/>
      <c r="M127" s="411"/>
      <c r="N127" s="411"/>
      <c r="O127" s="411"/>
      <c r="P127" s="411"/>
      <c r="Q127" s="411"/>
      <c r="R127" s="411"/>
      <c r="S127" s="411"/>
      <c r="T127" s="411"/>
      <c r="U127" s="411"/>
      <c r="V127" s="411"/>
      <c r="W127" s="411"/>
      <c r="X127" s="411"/>
      <c r="Y127" s="411"/>
      <c r="Z127" s="411"/>
      <c r="AA127" s="411"/>
      <c r="AB127" s="411"/>
    </row>
  </sheetData>
  <sheetProtection password="9026" sheet="1" objects="1" scenarios="1"/>
  <mergeCells count="258">
    <mergeCell ref="B125:AB125"/>
    <mergeCell ref="B126:AB126"/>
    <mergeCell ref="B122:G122"/>
    <mergeCell ref="H122:P122"/>
    <mergeCell ref="Q122:T122"/>
    <mergeCell ref="V122:X122"/>
    <mergeCell ref="Z122:AC122"/>
    <mergeCell ref="B123:P123"/>
    <mergeCell ref="Q123:U123"/>
    <mergeCell ref="V123:X123"/>
    <mergeCell ref="Z123:AC123"/>
    <mergeCell ref="B120:G120"/>
    <mergeCell ref="H120:P120"/>
    <mergeCell ref="Q120:T120"/>
    <mergeCell ref="V120:X120"/>
    <mergeCell ref="Z120:AC120"/>
    <mergeCell ref="B121:G121"/>
    <mergeCell ref="H121:P121"/>
    <mergeCell ref="Q121:T121"/>
    <mergeCell ref="V121:X121"/>
    <mergeCell ref="Z121:AC121"/>
    <mergeCell ref="B118:G118"/>
    <mergeCell ref="H118:P118"/>
    <mergeCell ref="Q118:T118"/>
    <mergeCell ref="V118:X118"/>
    <mergeCell ref="Z118:AC118"/>
    <mergeCell ref="B119:G119"/>
    <mergeCell ref="H119:P119"/>
    <mergeCell ref="Q119:T119"/>
    <mergeCell ref="V119:X119"/>
    <mergeCell ref="Z119:AC119"/>
    <mergeCell ref="B116:G116"/>
    <mergeCell ref="H116:P116"/>
    <mergeCell ref="Q116:T116"/>
    <mergeCell ref="V116:X116"/>
    <mergeCell ref="Z116:AC116"/>
    <mergeCell ref="B117:G117"/>
    <mergeCell ref="H117:P117"/>
    <mergeCell ref="Q117:T117"/>
    <mergeCell ref="V117:X117"/>
    <mergeCell ref="Z117:AC117"/>
    <mergeCell ref="B114:G114"/>
    <mergeCell ref="H114:P114"/>
    <mergeCell ref="Q114:T114"/>
    <mergeCell ref="V114:X114"/>
    <mergeCell ref="Z114:AC114"/>
    <mergeCell ref="B115:G115"/>
    <mergeCell ref="H115:P115"/>
    <mergeCell ref="Q115:T115"/>
    <mergeCell ref="V115:X115"/>
    <mergeCell ref="Z115:AC115"/>
    <mergeCell ref="B112:G112"/>
    <mergeCell ref="H112:P112"/>
    <mergeCell ref="Q112:T112"/>
    <mergeCell ref="V112:X112"/>
    <mergeCell ref="Z112:AC112"/>
    <mergeCell ref="B113:G113"/>
    <mergeCell ref="H113:P113"/>
    <mergeCell ref="Q113:T113"/>
    <mergeCell ref="V113:X113"/>
    <mergeCell ref="Z113:AC113"/>
    <mergeCell ref="B110:G110"/>
    <mergeCell ref="H110:P110"/>
    <mergeCell ref="Q110:T110"/>
    <mergeCell ref="V110:X110"/>
    <mergeCell ref="Z110:AC110"/>
    <mergeCell ref="B111:G111"/>
    <mergeCell ref="H111:P111"/>
    <mergeCell ref="Q111:T111"/>
    <mergeCell ref="V111:X111"/>
    <mergeCell ref="Z111:AC111"/>
    <mergeCell ref="B108:G108"/>
    <mergeCell ref="H108:P108"/>
    <mergeCell ref="Q108:T108"/>
    <mergeCell ref="V108:X108"/>
    <mergeCell ref="Z108:AC108"/>
    <mergeCell ref="B109:G109"/>
    <mergeCell ref="H109:P109"/>
    <mergeCell ref="Q109:T109"/>
    <mergeCell ref="V109:X109"/>
    <mergeCell ref="Z109:AC109"/>
    <mergeCell ref="B106:G106"/>
    <mergeCell ref="H106:P106"/>
    <mergeCell ref="Q106:T106"/>
    <mergeCell ref="V106:X106"/>
    <mergeCell ref="Z106:AC106"/>
    <mergeCell ref="B107:G107"/>
    <mergeCell ref="H107:P107"/>
    <mergeCell ref="Q107:T107"/>
    <mergeCell ref="V107:X107"/>
    <mergeCell ref="Z107:AC107"/>
    <mergeCell ref="B103:P103"/>
    <mergeCell ref="Q103:U103"/>
    <mergeCell ref="V103:X103"/>
    <mergeCell ref="Z103:AC103"/>
    <mergeCell ref="B105:G105"/>
    <mergeCell ref="H105:P105"/>
    <mergeCell ref="Q105:U105"/>
    <mergeCell ref="V105:Y105"/>
    <mergeCell ref="Z105:AD105"/>
    <mergeCell ref="B101:G101"/>
    <mergeCell ref="H101:P101"/>
    <mergeCell ref="Q101:T101"/>
    <mergeCell ref="V101:X101"/>
    <mergeCell ref="Z101:AC101"/>
    <mergeCell ref="B102:G102"/>
    <mergeCell ref="H102:P102"/>
    <mergeCell ref="Q102:T102"/>
    <mergeCell ref="V102:X102"/>
    <mergeCell ref="Z102:AC102"/>
    <mergeCell ref="B93:U93"/>
    <mergeCell ref="B94:U94"/>
    <mergeCell ref="B95:U95"/>
    <mergeCell ref="B96:E96"/>
    <mergeCell ref="F96:AB96"/>
    <mergeCell ref="B100:G100"/>
    <mergeCell ref="H100:P100"/>
    <mergeCell ref="Q100:U100"/>
    <mergeCell ref="V100:Y100"/>
    <mergeCell ref="Z100:AD100"/>
    <mergeCell ref="AB86:AE87"/>
    <mergeCell ref="J87:Z87"/>
    <mergeCell ref="B88:AB88"/>
    <mergeCell ref="B90:AB90"/>
    <mergeCell ref="B91:AB91"/>
    <mergeCell ref="B92:AB92"/>
    <mergeCell ref="B85:O85"/>
    <mergeCell ref="B86:B87"/>
    <mergeCell ref="C86:H87"/>
    <mergeCell ref="I86:I87"/>
    <mergeCell ref="K86:Z86"/>
    <mergeCell ref="AA86:AA87"/>
    <mergeCell ref="C81:F81"/>
    <mergeCell ref="G81:G82"/>
    <mergeCell ref="K81:N81"/>
    <mergeCell ref="O81:O82"/>
    <mergeCell ref="C82:F82"/>
    <mergeCell ref="K82:N82"/>
    <mergeCell ref="Z78:Z79"/>
    <mergeCell ref="AA78:AA79"/>
    <mergeCell ref="C79:F79"/>
    <mergeCell ref="K79:N79"/>
    <mergeCell ref="P79:S79"/>
    <mergeCell ref="V79:Y79"/>
    <mergeCell ref="C78:F78"/>
    <mergeCell ref="G78:G79"/>
    <mergeCell ref="H78:H79"/>
    <mergeCell ref="K78:N78"/>
    <mergeCell ref="P78:S78"/>
    <mergeCell ref="V78:Y78"/>
    <mergeCell ref="A71:AF71"/>
    <mergeCell ref="Z72:AB72"/>
    <mergeCell ref="AD72:AF72"/>
    <mergeCell ref="C75:F75"/>
    <mergeCell ref="G75:G76"/>
    <mergeCell ref="H75:H76"/>
    <mergeCell ref="K75:N76"/>
    <mergeCell ref="O75:AA76"/>
    <mergeCell ref="C76:F76"/>
    <mergeCell ref="B66:AB66"/>
    <mergeCell ref="B67:AD67"/>
    <mergeCell ref="B68:AD68"/>
    <mergeCell ref="B69:V69"/>
    <mergeCell ref="X69:AD69"/>
    <mergeCell ref="AL69:AR69"/>
    <mergeCell ref="W56:AD56"/>
    <mergeCell ref="B57:H58"/>
    <mergeCell ref="I57:J58"/>
    <mergeCell ref="K57:K58"/>
    <mergeCell ref="B60:AD60"/>
    <mergeCell ref="B61:V62"/>
    <mergeCell ref="AB51:AB52"/>
    <mergeCell ref="AC51:AC52"/>
    <mergeCell ref="AD51:AD52"/>
    <mergeCell ref="AE51:AE52"/>
    <mergeCell ref="B54:D54"/>
    <mergeCell ref="E54:O54"/>
    <mergeCell ref="T54:V54"/>
    <mergeCell ref="W54:AD54"/>
    <mergeCell ref="T51:V52"/>
    <mergeCell ref="W51:W52"/>
    <mergeCell ref="X51:X52"/>
    <mergeCell ref="Y51:Y52"/>
    <mergeCell ref="Z51:Z52"/>
    <mergeCell ref="AA51:AA52"/>
    <mergeCell ref="B51:D52"/>
    <mergeCell ref="E51:E52"/>
    <mergeCell ref="F51:F52"/>
    <mergeCell ref="G51:G52"/>
    <mergeCell ref="H51:H52"/>
    <mergeCell ref="I51:I52"/>
    <mergeCell ref="J51:J52"/>
    <mergeCell ref="M51:N52"/>
    <mergeCell ref="O51:O52"/>
    <mergeCell ref="C32:P32"/>
    <mergeCell ref="U32:Y32"/>
    <mergeCell ref="AA32:AE32"/>
    <mergeCell ref="G34:H45"/>
    <mergeCell ref="I34:J45"/>
    <mergeCell ref="K34:L45"/>
    <mergeCell ref="O35:P43"/>
    <mergeCell ref="V35:V38"/>
    <mergeCell ref="W35:W38"/>
    <mergeCell ref="X35:X38"/>
    <mergeCell ref="AB35:AB38"/>
    <mergeCell ref="AC35:AC38"/>
    <mergeCell ref="AD35:AD38"/>
    <mergeCell ref="U40:Y40"/>
    <mergeCell ref="AA40:AE40"/>
    <mergeCell ref="V42:V45"/>
    <mergeCell ref="W42:W45"/>
    <mergeCell ref="X42:X45"/>
    <mergeCell ref="AB42:AB45"/>
    <mergeCell ref="AC42:AC45"/>
    <mergeCell ref="AD42:AD45"/>
    <mergeCell ref="AC26:AC29"/>
    <mergeCell ref="AD26:AD29"/>
    <mergeCell ref="W19:W22"/>
    <mergeCell ref="X19:X22"/>
    <mergeCell ref="AB19:AB22"/>
    <mergeCell ref="AC19:AC22"/>
    <mergeCell ref="AD19:AD22"/>
    <mergeCell ref="U24:Y24"/>
    <mergeCell ref="AA24:AE24"/>
    <mergeCell ref="B16:P16"/>
    <mergeCell ref="B17:P17"/>
    <mergeCell ref="R17:V17"/>
    <mergeCell ref="X17:AB17"/>
    <mergeCell ref="E19:E30"/>
    <mergeCell ref="G19:H30"/>
    <mergeCell ref="I19:J30"/>
    <mergeCell ref="K19:L30"/>
    <mergeCell ref="O19:P27"/>
    <mergeCell ref="V19:V22"/>
    <mergeCell ref="V26:V29"/>
    <mergeCell ref="W26:W29"/>
    <mergeCell ref="X26:X29"/>
    <mergeCell ref="AB26:AB29"/>
    <mergeCell ref="C13:H13"/>
    <mergeCell ref="J13:Z13"/>
    <mergeCell ref="AB13:AE13"/>
    <mergeCell ref="C7:C9"/>
    <mergeCell ref="D7:G7"/>
    <mergeCell ref="H7:L7"/>
    <mergeCell ref="D8:G8"/>
    <mergeCell ref="H8:AE8"/>
    <mergeCell ref="D9:G9"/>
    <mergeCell ref="H9:AE9"/>
    <mergeCell ref="A1:AF1"/>
    <mergeCell ref="Z3:AB3"/>
    <mergeCell ref="AD3:AF3"/>
    <mergeCell ref="E4:H4"/>
    <mergeCell ref="J4:K4"/>
    <mergeCell ref="M4:N4"/>
    <mergeCell ref="C10:G10"/>
    <mergeCell ref="H10:V10"/>
    <mergeCell ref="W10:Y10"/>
    <mergeCell ref="Z10:AE10"/>
  </mergeCells>
  <phoneticPr fontId="2"/>
  <dataValidations count="4">
    <dataValidation allowBlank="1" showErrorMessage="1" sqref="U24:Y24 U40:Y40 AA40:AE40 AA24:AE24 C32:S32"/>
    <dataValidation imeMode="halfAlpha" allowBlank="1" showInputMessage="1" showErrorMessage="1" sqref="E51:E53 G51:J53 F51 F53 J13 Z72 W56:AD56 K57:K58 M4 Z3 E4 J4 G75 G78 G81 Z78 O81 B90 Z4:AB5 AD3 N53 AD72 W51:AD52 U53:AB53 O51:O52 J87"/>
    <dataValidation imeMode="hiragana" allowBlank="1" showInputMessage="1" showErrorMessage="1" sqref="W54:AD55 I13 B57:H58 E54:O55 G19:L30 G34:L45 C13 I86 O78:O79"/>
    <dataValidation imeMode="halfAlpha" allowBlank="1" showInputMessage="1" showErrorMessage="1" promptTitle="注意！！" prompt="商品番号は「-」を含まない半角10文字で入力して下さい。" sqref="B106:B122 B101:B102"/>
  </dataValidations>
  <pageMargins left="0.78740157480314965" right="0.39370078740157483" top="0.59055118110236227" bottom="0.19685039370078741" header="0.23622047244094491" footer="0.31496062992125984"/>
  <pageSetup paperSize="9" scale="47" fitToHeight="0" orientation="portrait" errors="blank" r:id="rId1"/>
  <headerFooter alignWithMargins="0">
    <oddHeader>&amp;R&amp;28（郵便局カタログ販売センター使用欄）受付番号＿＿＿＿＿＿</oddHeader>
  </headerFooter>
  <rowBreaks count="1" manualBreakCount="1">
    <brk id="70" max="3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14999847407452621"/>
  </sheetPr>
  <dimension ref="A1:X50"/>
  <sheetViews>
    <sheetView showGridLines="0" view="pageBreakPreview" zoomScale="85" zoomScaleNormal="85" zoomScaleSheetLayoutView="85" workbookViewId="0">
      <selection activeCell="J16" sqref="J16:J19"/>
    </sheetView>
  </sheetViews>
  <sheetFormatPr defaultRowHeight="0" customHeight="1" zeroHeight="1" x14ac:dyDescent="0.15"/>
  <cols>
    <col min="1" max="1" width="5.625" style="140" customWidth="1"/>
    <col min="2" max="2" width="9" style="140" customWidth="1"/>
    <col min="3" max="3" width="1.125" style="140" customWidth="1"/>
    <col min="4" max="4" width="9" style="140" customWidth="1"/>
    <col min="5" max="5" width="4.375" style="140" customWidth="1"/>
    <col min="6" max="6" width="3.625" style="140" customWidth="1"/>
    <col min="7" max="7" width="2.625" style="140" customWidth="1"/>
    <col min="8" max="8" width="8.625" style="140" customWidth="1"/>
    <col min="9" max="9" width="3" style="140" customWidth="1"/>
    <col min="10" max="11" width="8.625" style="140" customWidth="1"/>
    <col min="12" max="12" width="12.625" style="140" customWidth="1"/>
    <col min="13" max="13" width="10.625" style="140" customWidth="1"/>
    <col min="14" max="14" width="8.625" style="140" customWidth="1"/>
    <col min="15" max="15" width="3.625" style="140" customWidth="1"/>
    <col min="16" max="16" width="8.625" style="140" customWidth="1"/>
    <col min="17" max="18" width="9.625" style="140" customWidth="1"/>
    <col min="19" max="20" width="9" style="140" customWidth="1"/>
    <col min="21" max="21" width="8.625" style="140" customWidth="1"/>
    <col min="22" max="23" width="9" style="140" customWidth="1"/>
    <col min="24" max="24" width="8.625" style="140" customWidth="1"/>
    <col min="25" max="16384" width="9" style="140"/>
  </cols>
  <sheetData>
    <row r="1" spans="1:24" ht="28.5" customHeight="1" x14ac:dyDescent="0.15">
      <c r="A1" s="685" t="s">
        <v>221</v>
      </c>
      <c r="B1" s="685"/>
      <c r="C1" s="685"/>
      <c r="D1" s="685"/>
      <c r="E1" s="685"/>
      <c r="F1" s="685"/>
      <c r="G1" s="703" t="s">
        <v>454</v>
      </c>
      <c r="H1" s="703"/>
      <c r="I1" s="703"/>
      <c r="J1" s="703"/>
      <c r="K1" s="703"/>
      <c r="L1" s="703"/>
      <c r="M1" s="703"/>
      <c r="N1" s="703"/>
      <c r="O1" s="703"/>
      <c r="P1" s="703"/>
      <c r="Q1" s="703"/>
      <c r="R1" s="138"/>
      <c r="S1" s="138"/>
      <c r="T1" s="138"/>
      <c r="U1" s="139"/>
      <c r="V1" s="139"/>
      <c r="W1" s="139"/>
      <c r="X1" s="137"/>
    </row>
    <row r="2" spans="1:24" ht="28.5" customHeight="1" x14ac:dyDescent="0.15">
      <c r="A2" s="685"/>
      <c r="B2" s="685"/>
      <c r="C2" s="685"/>
      <c r="D2" s="685"/>
      <c r="E2" s="685"/>
      <c r="F2" s="685"/>
      <c r="G2" s="703"/>
      <c r="H2" s="703"/>
      <c r="I2" s="703"/>
      <c r="J2" s="703"/>
      <c r="K2" s="703"/>
      <c r="L2" s="703"/>
      <c r="M2" s="703"/>
      <c r="N2" s="703"/>
      <c r="O2" s="703"/>
      <c r="P2" s="703"/>
      <c r="Q2" s="703"/>
      <c r="R2" s="138"/>
      <c r="S2" s="149"/>
      <c r="T2" s="317" t="s">
        <v>213</v>
      </c>
      <c r="U2" s="317" t="s">
        <v>214</v>
      </c>
      <c r="V2" s="179" t="s">
        <v>215</v>
      </c>
      <c r="W2" s="180"/>
      <c r="X2" s="141"/>
    </row>
    <row r="3" spans="1:24" ht="20.100000000000001" customHeight="1" x14ac:dyDescent="0.15">
      <c r="A3" s="142"/>
      <c r="B3" s="144"/>
      <c r="C3" s="144"/>
      <c r="D3" s="144"/>
      <c r="E3" s="144"/>
      <c r="F3" s="144"/>
      <c r="G3" s="142"/>
      <c r="H3" s="223"/>
      <c r="I3" s="223"/>
      <c r="J3" s="223"/>
      <c r="K3" s="223"/>
      <c r="L3" s="223"/>
      <c r="M3" s="223"/>
      <c r="N3" s="223"/>
      <c r="O3" s="223"/>
      <c r="P3" s="223"/>
      <c r="Q3" s="223"/>
      <c r="R3" s="138"/>
      <c r="S3" s="719" t="s">
        <v>455</v>
      </c>
      <c r="T3" s="722"/>
      <c r="U3" s="722"/>
      <c r="V3" s="722"/>
      <c r="W3" s="722"/>
      <c r="X3" s="143"/>
    </row>
    <row r="4" spans="1:24" s="149" customFormat="1" ht="20.100000000000001" customHeight="1" x14ac:dyDescent="0.15">
      <c r="A4" s="693" t="s">
        <v>226</v>
      </c>
      <c r="B4" s="693"/>
      <c r="C4" s="693"/>
      <c r="D4" s="693"/>
      <c r="E4" s="693"/>
      <c r="F4" s="693"/>
      <c r="G4" s="693"/>
      <c r="H4" s="693"/>
      <c r="I4" s="693"/>
      <c r="J4" s="694"/>
      <c r="K4" s="241" t="s">
        <v>227</v>
      </c>
      <c r="L4" s="145"/>
      <c r="M4" s="145"/>
      <c r="N4" s="145"/>
      <c r="O4" s="145"/>
      <c r="P4" s="145"/>
      <c r="Q4" s="145"/>
      <c r="R4" s="138"/>
      <c r="S4" s="720"/>
      <c r="T4" s="723"/>
      <c r="U4" s="723"/>
      <c r="V4" s="723"/>
      <c r="W4" s="723"/>
      <c r="X4" s="143"/>
    </row>
    <row r="5" spans="1:24" ht="20.100000000000001" customHeight="1" x14ac:dyDescent="0.15">
      <c r="A5" s="694" t="s">
        <v>228</v>
      </c>
      <c r="B5" s="694"/>
      <c r="C5" s="694"/>
      <c r="D5" s="694"/>
      <c r="E5" s="694"/>
      <c r="F5" s="694"/>
      <c r="G5" s="694"/>
      <c r="H5" s="694"/>
      <c r="I5" s="694"/>
      <c r="J5" s="694"/>
      <c r="K5" s="725"/>
      <c r="L5" s="147"/>
      <c r="M5" s="147"/>
      <c r="N5" s="147"/>
      <c r="O5" s="147"/>
      <c r="P5" s="139"/>
      <c r="Q5" s="139"/>
      <c r="R5" s="139"/>
      <c r="S5" s="720"/>
      <c r="T5" s="723"/>
      <c r="U5" s="723"/>
      <c r="V5" s="723"/>
      <c r="W5" s="723"/>
      <c r="X5" s="150"/>
    </row>
    <row r="6" spans="1:24" ht="20.100000000000001" customHeight="1" x14ac:dyDescent="0.15">
      <c r="A6" s="224"/>
      <c r="B6" s="224"/>
      <c r="C6" s="224"/>
      <c r="D6" s="224"/>
      <c r="E6" s="224"/>
      <c r="F6" s="224"/>
      <c r="G6" s="224"/>
      <c r="H6" s="224"/>
      <c r="I6" s="224"/>
      <c r="J6" s="224"/>
      <c r="K6" s="726"/>
      <c r="L6" s="147"/>
      <c r="M6" s="147"/>
      <c r="N6" s="147"/>
      <c r="O6" s="147"/>
      <c r="P6" s="139"/>
      <c r="Q6" s="139"/>
      <c r="R6" s="139"/>
      <c r="S6" s="721"/>
      <c r="T6" s="724"/>
      <c r="U6" s="724"/>
      <c r="V6" s="724"/>
      <c r="W6" s="724"/>
      <c r="X6" s="141"/>
    </row>
    <row r="7" spans="1:24" ht="21" customHeight="1" x14ac:dyDescent="0.15">
      <c r="A7" s="151" t="s">
        <v>216</v>
      </c>
      <c r="B7" s="144"/>
      <c r="C7" s="144"/>
      <c r="D7" s="144"/>
      <c r="E7" s="144"/>
      <c r="F7" s="144"/>
      <c r="G7" s="142"/>
      <c r="H7" s="137"/>
      <c r="I7" s="137"/>
      <c r="J7" s="148"/>
      <c r="K7" s="147"/>
      <c r="L7" s="147"/>
      <c r="M7" s="147"/>
      <c r="N7" s="147"/>
      <c r="O7" s="147"/>
      <c r="P7" s="139"/>
      <c r="Q7" s="139"/>
      <c r="R7" s="139"/>
      <c r="X7" s="143"/>
    </row>
    <row r="8" spans="1:24" ht="21" x14ac:dyDescent="0.15">
      <c r="A8" s="149"/>
      <c r="B8" s="149"/>
      <c r="C8" s="149"/>
      <c r="D8" s="149"/>
      <c r="E8" s="149"/>
      <c r="F8" s="149"/>
      <c r="G8" s="142"/>
      <c r="H8" s="137"/>
      <c r="I8" s="137"/>
      <c r="J8" s="148"/>
      <c r="K8" s="147"/>
      <c r="L8" s="147"/>
      <c r="M8" s="147"/>
      <c r="N8" s="147"/>
      <c r="O8" s="147"/>
      <c r="P8" s="139"/>
      <c r="Q8" s="139"/>
      <c r="R8" s="139"/>
      <c r="X8" s="150"/>
    </row>
    <row r="9" spans="1:24" ht="21" x14ac:dyDescent="0.15">
      <c r="A9" s="149"/>
      <c r="B9" s="149"/>
      <c r="C9" s="149"/>
      <c r="D9" s="149"/>
      <c r="E9" s="149"/>
      <c r="F9" s="149"/>
      <c r="G9" s="142"/>
      <c r="H9" s="137"/>
      <c r="I9" s="137"/>
      <c r="J9" s="148"/>
      <c r="K9" s="147"/>
      <c r="L9" s="147"/>
      <c r="M9" s="147"/>
      <c r="N9" s="147"/>
      <c r="O9" s="147"/>
      <c r="P9" s="139"/>
      <c r="Q9" s="139"/>
      <c r="R9" s="139"/>
      <c r="X9" s="149"/>
    </row>
    <row r="10" spans="1:24" ht="13.5" x14ac:dyDescent="0.15">
      <c r="A10" s="149"/>
      <c r="B10" s="149"/>
      <c r="C10" s="149"/>
      <c r="D10" s="149"/>
      <c r="E10" s="149"/>
      <c r="F10" s="149"/>
      <c r="G10" s="137"/>
      <c r="H10" s="137"/>
      <c r="I10" s="137"/>
      <c r="J10" s="149"/>
      <c r="K10" s="153"/>
      <c r="L10" s="153"/>
      <c r="M10" s="153"/>
      <c r="N10" s="153"/>
      <c r="O10" s="147"/>
      <c r="P10" s="139"/>
      <c r="Q10" s="139"/>
      <c r="R10" s="139"/>
      <c r="S10" s="139"/>
      <c r="T10" s="139"/>
      <c r="U10" s="139"/>
      <c r="V10" s="139"/>
      <c r="W10" s="139"/>
      <c r="X10" s="149"/>
    </row>
    <row r="11" spans="1:24" s="242" customFormat="1" ht="13.5" x14ac:dyDescent="0.15">
      <c r="A11" s="149"/>
      <c r="B11" s="149"/>
      <c r="C11" s="149"/>
      <c r="D11" s="149"/>
      <c r="E11" s="149"/>
      <c r="F11" s="149"/>
      <c r="G11" s="137"/>
      <c r="H11" s="149"/>
      <c r="I11" s="149"/>
      <c r="J11" s="149"/>
      <c r="K11" s="153"/>
      <c r="L11" s="153"/>
      <c r="M11" s="153"/>
      <c r="N11" s="153"/>
      <c r="O11" s="153"/>
      <c r="P11" s="139"/>
      <c r="Q11" s="139"/>
      <c r="R11" s="139"/>
      <c r="S11" s="139"/>
      <c r="T11" s="139"/>
      <c r="U11" s="139"/>
      <c r="V11" s="139"/>
      <c r="W11" s="139"/>
      <c r="X11" s="149"/>
    </row>
    <row r="12" spans="1:24" s="244" customFormat="1" ht="13.5" x14ac:dyDescent="0.15">
      <c r="A12" s="149"/>
      <c r="B12" s="149"/>
      <c r="C12" s="149"/>
      <c r="D12" s="149"/>
      <c r="E12" s="149"/>
      <c r="F12" s="149"/>
      <c r="G12" s="137"/>
      <c r="H12" s="149"/>
      <c r="I12" s="268"/>
      <c r="J12" s="149"/>
      <c r="K12" s="139"/>
      <c r="L12" s="139"/>
      <c r="M12" s="139"/>
      <c r="N12" s="153"/>
      <c r="O12" s="153"/>
      <c r="P12" s="243"/>
      <c r="Q12" s="158"/>
      <c r="R12" s="158"/>
      <c r="S12" s="158"/>
      <c r="T12" s="158"/>
      <c r="U12" s="158"/>
      <c r="V12" s="158"/>
      <c r="W12" s="158"/>
      <c r="X12" s="149"/>
    </row>
    <row r="13" spans="1:24" ht="13.5" x14ac:dyDescent="0.15">
      <c r="A13" s="149"/>
      <c r="B13" s="149"/>
      <c r="C13" s="149"/>
      <c r="D13" s="149"/>
      <c r="E13" s="149"/>
      <c r="F13" s="149"/>
      <c r="G13" s="137"/>
      <c r="H13" s="137"/>
      <c r="I13" s="137"/>
      <c r="J13" s="149"/>
      <c r="K13" s="149"/>
      <c r="L13" s="149"/>
      <c r="M13" s="139"/>
      <c r="N13" s="153"/>
      <c r="O13" s="153"/>
      <c r="P13" s="243"/>
      <c r="Q13" s="149"/>
      <c r="R13" s="149"/>
      <c r="S13" s="149"/>
      <c r="T13" s="149"/>
      <c r="U13" s="149"/>
      <c r="V13" s="149"/>
      <c r="W13" s="149"/>
      <c r="X13" s="149"/>
    </row>
    <row r="14" spans="1:24" ht="13.5" x14ac:dyDescent="0.15">
      <c r="A14" s="149"/>
      <c r="B14" s="149"/>
      <c r="C14" s="149"/>
      <c r="D14" s="149"/>
      <c r="E14" s="149"/>
      <c r="F14" s="149"/>
      <c r="G14" s="137"/>
      <c r="H14" s="137"/>
      <c r="I14" s="137"/>
      <c r="J14" s="137"/>
      <c r="K14" s="147"/>
      <c r="L14" s="147"/>
      <c r="M14" s="147"/>
      <c r="N14" s="153"/>
      <c r="O14" s="153"/>
      <c r="P14" s="243"/>
      <c r="Q14" s="139"/>
      <c r="R14" s="139"/>
      <c r="S14" s="139"/>
      <c r="T14" s="139"/>
      <c r="U14" s="139"/>
      <c r="V14" s="139"/>
      <c r="W14" s="139"/>
      <c r="X14" s="137"/>
    </row>
    <row r="15" spans="1:24" ht="6" customHeight="1" thickBot="1" x14ac:dyDescent="0.2">
      <c r="A15" s="149"/>
      <c r="B15" s="149"/>
      <c r="C15" s="149"/>
      <c r="D15" s="149"/>
      <c r="E15" s="149"/>
      <c r="F15" s="149"/>
      <c r="G15" s="137"/>
      <c r="H15" s="137"/>
      <c r="I15" s="137"/>
      <c r="J15" s="137"/>
      <c r="K15" s="137"/>
      <c r="L15" s="137"/>
      <c r="M15" s="137"/>
      <c r="N15" s="153"/>
      <c r="O15" s="159"/>
      <c r="P15" s="243"/>
      <c r="Q15" s="149"/>
      <c r="R15" s="149"/>
      <c r="S15" s="149"/>
      <c r="T15" s="137"/>
      <c r="U15" s="137"/>
      <c r="V15" s="137"/>
      <c r="W15" s="137"/>
      <c r="X15" s="137"/>
    </row>
    <row r="16" spans="1:24" ht="14.25" thickTop="1" x14ac:dyDescent="0.15">
      <c r="A16" s="149"/>
      <c r="B16" s="149"/>
      <c r="C16" s="149"/>
      <c r="D16" s="149"/>
      <c r="E16" s="149"/>
      <c r="F16" s="149"/>
      <c r="G16" s="137"/>
      <c r="H16" s="137"/>
      <c r="I16" s="137"/>
      <c r="J16" s="682"/>
      <c r="K16" s="137"/>
      <c r="L16" s="137"/>
      <c r="M16" s="137"/>
      <c r="N16" s="153"/>
      <c r="O16" s="159"/>
      <c r="P16" s="243"/>
      <c r="Q16" s="149"/>
      <c r="R16" s="149"/>
      <c r="S16" s="149"/>
      <c r="T16" s="137"/>
      <c r="U16" s="153"/>
      <c r="V16" s="137"/>
      <c r="W16" s="137"/>
      <c r="X16" s="137"/>
    </row>
    <row r="17" spans="1:24" ht="13.5" x14ac:dyDescent="0.15">
      <c r="A17" s="149"/>
      <c r="B17" s="149"/>
      <c r="C17" s="149"/>
      <c r="D17" s="149"/>
      <c r="E17" s="149"/>
      <c r="F17" s="149"/>
      <c r="G17" s="137"/>
      <c r="H17" s="137"/>
      <c r="I17" s="137"/>
      <c r="J17" s="683"/>
      <c r="K17" s="137"/>
      <c r="L17" s="137"/>
      <c r="M17" s="137"/>
      <c r="N17" s="153"/>
      <c r="O17" s="159"/>
      <c r="P17" s="243"/>
      <c r="Q17" s="149"/>
      <c r="R17" s="149"/>
      <c r="S17" s="149"/>
      <c r="T17" s="137"/>
      <c r="U17" s="153"/>
      <c r="V17" s="137"/>
      <c r="W17" s="137"/>
      <c r="X17" s="137"/>
    </row>
    <row r="18" spans="1:24" ht="14.25" thickBot="1" x14ac:dyDescent="0.2">
      <c r="A18" s="149"/>
      <c r="B18" s="149"/>
      <c r="C18" s="149"/>
      <c r="D18" s="149"/>
      <c r="E18" s="149"/>
      <c r="F18" s="149"/>
      <c r="G18" s="137"/>
      <c r="H18" s="137"/>
      <c r="I18" s="137"/>
      <c r="J18" s="683"/>
      <c r="K18" s="137"/>
      <c r="L18" s="137"/>
      <c r="M18" s="137"/>
      <c r="N18" s="153"/>
      <c r="O18" s="159"/>
      <c r="P18" s="243"/>
      <c r="Q18" s="149"/>
      <c r="R18" s="149"/>
      <c r="S18" s="149"/>
      <c r="T18" s="137"/>
      <c r="U18" s="153"/>
      <c r="V18" s="137"/>
      <c r="W18" s="137"/>
      <c r="X18" s="137"/>
    </row>
    <row r="19" spans="1:24" ht="15" thickTop="1" thickBot="1" x14ac:dyDescent="0.2">
      <c r="A19" s="149"/>
      <c r="B19" s="149"/>
      <c r="C19" s="149"/>
      <c r="D19" s="149"/>
      <c r="E19" s="149"/>
      <c r="F19" s="149"/>
      <c r="G19" s="137"/>
      <c r="H19" s="137"/>
      <c r="I19" s="137"/>
      <c r="J19" s="684"/>
      <c r="K19" s="137"/>
      <c r="L19" s="137"/>
      <c r="M19" s="137"/>
      <c r="N19" s="153"/>
      <c r="O19" s="159"/>
      <c r="P19" s="243"/>
      <c r="Q19" s="149"/>
      <c r="R19" s="149"/>
      <c r="S19" s="149"/>
      <c r="T19" s="137"/>
      <c r="U19" s="682"/>
      <c r="V19" s="137"/>
      <c r="W19" s="137"/>
      <c r="X19" s="137"/>
    </row>
    <row r="20" spans="1:24" ht="9" customHeight="1" thickTop="1" x14ac:dyDescent="0.15">
      <c r="A20" s="149"/>
      <c r="B20" s="149"/>
      <c r="C20" s="149"/>
      <c r="D20" s="149"/>
      <c r="E20" s="149"/>
      <c r="F20" s="149"/>
      <c r="G20" s="137"/>
      <c r="H20" s="137"/>
      <c r="I20" s="137"/>
      <c r="J20" s="318"/>
      <c r="K20" s="137"/>
      <c r="L20" s="137"/>
      <c r="M20" s="137"/>
      <c r="N20" s="153"/>
      <c r="O20" s="159"/>
      <c r="P20" s="243"/>
      <c r="Q20" s="149"/>
      <c r="R20" s="149"/>
      <c r="S20" s="149"/>
      <c r="T20" s="137"/>
      <c r="U20" s="683"/>
      <c r="V20" s="137"/>
      <c r="W20" s="137"/>
      <c r="X20" s="137"/>
    </row>
    <row r="21" spans="1:24" ht="3.95" customHeight="1" thickBot="1" x14ac:dyDescent="0.2">
      <c r="A21" s="149"/>
      <c r="B21" s="149"/>
      <c r="C21" s="149"/>
      <c r="D21" s="149"/>
      <c r="E21" s="149"/>
      <c r="F21" s="149"/>
      <c r="G21" s="137"/>
      <c r="H21" s="137"/>
      <c r="I21" s="137"/>
      <c r="J21" s="318"/>
      <c r="K21" s="137"/>
      <c r="L21" s="137"/>
      <c r="M21" s="137"/>
      <c r="N21" s="153"/>
      <c r="O21" s="159"/>
      <c r="P21" s="243"/>
      <c r="Q21" s="149"/>
      <c r="R21" s="149"/>
      <c r="S21" s="149"/>
      <c r="T21" s="137"/>
      <c r="U21" s="683"/>
      <c r="V21" s="137"/>
      <c r="W21" s="137"/>
      <c r="X21" s="137"/>
    </row>
    <row r="22" spans="1:24" ht="15" thickTop="1" thickBot="1" x14ac:dyDescent="0.2">
      <c r="A22" s="149"/>
      <c r="B22" s="149"/>
      <c r="C22" s="149"/>
      <c r="D22" s="659"/>
      <c r="E22" s="149"/>
      <c r="F22" s="149"/>
      <c r="G22" s="137"/>
      <c r="H22" s="137"/>
      <c r="I22" s="137"/>
      <c r="J22" s="318"/>
      <c r="K22" s="137"/>
      <c r="L22" s="137"/>
      <c r="M22" s="137"/>
      <c r="N22" s="153"/>
      <c r="O22" s="159"/>
      <c r="P22" s="243"/>
      <c r="Q22" s="149"/>
      <c r="R22" s="149"/>
      <c r="S22" s="149"/>
      <c r="T22" s="137"/>
      <c r="U22" s="683"/>
      <c r="V22" s="137"/>
      <c r="W22" s="137"/>
      <c r="X22" s="137"/>
    </row>
    <row r="23" spans="1:24" ht="15" thickTop="1" thickBot="1" x14ac:dyDescent="0.2">
      <c r="A23" s="149"/>
      <c r="B23" s="149"/>
      <c r="C23" s="149"/>
      <c r="D23" s="660"/>
      <c r="E23" s="149"/>
      <c r="F23" s="149"/>
      <c r="G23" s="149"/>
      <c r="H23" s="137"/>
      <c r="I23" s="137"/>
      <c r="J23" s="682"/>
      <c r="K23" s="137"/>
      <c r="L23" s="137"/>
      <c r="M23" s="137"/>
      <c r="N23" s="153"/>
      <c r="O23" s="159"/>
      <c r="P23" s="243"/>
      <c r="Q23" s="149"/>
      <c r="R23" s="149"/>
      <c r="S23" s="149"/>
      <c r="T23" s="137"/>
      <c r="U23" s="684"/>
      <c r="V23" s="137"/>
      <c r="W23" s="137"/>
      <c r="X23" s="137"/>
    </row>
    <row r="24" spans="1:24" ht="15" thickTop="1" thickBot="1" x14ac:dyDescent="0.2">
      <c r="A24" s="149"/>
      <c r="B24" s="149"/>
      <c r="C24" s="149"/>
      <c r="D24" s="660"/>
      <c r="E24" s="149"/>
      <c r="F24" s="149"/>
      <c r="G24" s="149"/>
      <c r="H24" s="247"/>
      <c r="I24" s="153"/>
      <c r="J24" s="683"/>
      <c r="K24" s="137"/>
      <c r="L24" s="137"/>
      <c r="M24" s="137"/>
      <c r="N24" s="153"/>
      <c r="O24" s="149"/>
      <c r="P24" s="243"/>
      <c r="Q24" s="149"/>
      <c r="R24" s="149"/>
      <c r="S24" s="149"/>
      <c r="T24" s="137"/>
      <c r="U24" s="248"/>
      <c r="V24" s="137"/>
      <c r="W24" s="137"/>
      <c r="X24" s="137"/>
    </row>
    <row r="25" spans="1:24" ht="14.25" thickTop="1" x14ac:dyDescent="0.15">
      <c r="A25" s="149"/>
      <c r="B25" s="149"/>
      <c r="C25" s="149"/>
      <c r="D25" s="660"/>
      <c r="E25" s="149"/>
      <c r="F25" s="149"/>
      <c r="G25" s="149"/>
      <c r="H25" s="247"/>
      <c r="I25" s="153"/>
      <c r="J25" s="683"/>
      <c r="K25" s="137"/>
      <c r="L25" s="137"/>
      <c r="M25" s="137"/>
      <c r="N25" s="153"/>
      <c r="O25" s="149"/>
      <c r="P25" s="243"/>
      <c r="Q25" s="149"/>
      <c r="R25" s="149"/>
      <c r="S25" s="149"/>
      <c r="T25" s="137"/>
      <c r="U25" s="682"/>
      <c r="V25" s="137"/>
      <c r="W25" s="137"/>
      <c r="X25" s="137"/>
    </row>
    <row r="26" spans="1:24" ht="13.5" customHeight="1" thickBot="1" x14ac:dyDescent="0.2">
      <c r="A26" s="149"/>
      <c r="B26" s="160"/>
      <c r="C26" s="149"/>
      <c r="D26" s="660"/>
      <c r="E26" s="149"/>
      <c r="F26" s="149"/>
      <c r="G26" s="161"/>
      <c r="H26" s="247"/>
      <c r="I26" s="153"/>
      <c r="J26" s="684"/>
      <c r="K26" s="137"/>
      <c r="L26" s="137"/>
      <c r="M26" s="137"/>
      <c r="N26" s="153"/>
      <c r="O26" s="149"/>
      <c r="P26" s="243"/>
      <c r="Q26" s="149"/>
      <c r="R26" s="149"/>
      <c r="S26" s="149"/>
      <c r="T26" s="137"/>
      <c r="U26" s="683"/>
      <c r="V26" s="137"/>
      <c r="W26" s="137"/>
      <c r="X26" s="137"/>
    </row>
    <row r="27" spans="1:24" ht="9.9499999999999993" customHeight="1" thickTop="1" x14ac:dyDescent="0.15">
      <c r="A27" s="149"/>
      <c r="B27" s="668"/>
      <c r="C27" s="149"/>
      <c r="D27" s="660"/>
      <c r="E27" s="149"/>
      <c r="F27" s="149"/>
      <c r="G27" s="161"/>
      <c r="H27" s="659"/>
      <c r="I27" s="153"/>
      <c r="J27" s="245"/>
      <c r="K27" s="137"/>
      <c r="L27" s="137"/>
      <c r="M27" s="137"/>
      <c r="N27" s="153"/>
      <c r="O27" s="149"/>
      <c r="P27" s="243"/>
      <c r="Q27" s="149"/>
      <c r="R27" s="149"/>
      <c r="S27" s="149"/>
      <c r="T27" s="137"/>
      <c r="U27" s="683"/>
      <c r="V27" s="137"/>
      <c r="W27" s="137"/>
      <c r="X27" s="137"/>
    </row>
    <row r="28" spans="1:24" ht="13.5" x14ac:dyDescent="0.15">
      <c r="A28" s="149"/>
      <c r="B28" s="669"/>
      <c r="C28" s="149"/>
      <c r="D28" s="660"/>
      <c r="E28" s="149"/>
      <c r="F28" s="149"/>
      <c r="G28" s="161"/>
      <c r="H28" s="660"/>
      <c r="I28" s="153"/>
      <c r="J28" s="245"/>
      <c r="K28" s="137"/>
      <c r="L28" s="137"/>
      <c r="M28" s="137"/>
      <c r="N28" s="153"/>
      <c r="O28" s="149"/>
      <c r="P28" s="243"/>
      <c r="Q28" s="149"/>
      <c r="R28" s="149"/>
      <c r="S28" s="149"/>
      <c r="T28" s="137"/>
      <c r="U28" s="683"/>
      <c r="V28" s="137"/>
      <c r="W28" s="137"/>
      <c r="X28" s="137"/>
    </row>
    <row r="29" spans="1:24" ht="13.5" x14ac:dyDescent="0.15">
      <c r="A29" s="149"/>
      <c r="B29" s="669"/>
      <c r="C29" s="149"/>
      <c r="D29" s="660"/>
      <c r="E29" s="149"/>
      <c r="F29" s="149"/>
      <c r="G29" s="161"/>
      <c r="H29" s="660"/>
      <c r="I29" s="153"/>
      <c r="J29" s="153"/>
      <c r="K29" s="137"/>
      <c r="L29" s="137"/>
      <c r="M29" s="137"/>
      <c r="N29" s="149"/>
      <c r="O29" s="149"/>
      <c r="P29" s="243"/>
      <c r="Q29" s="149"/>
      <c r="R29" s="149"/>
      <c r="S29" s="149"/>
      <c r="T29" s="137"/>
      <c r="U29" s="683"/>
      <c r="V29" s="137"/>
      <c r="W29" s="137"/>
      <c r="X29" s="137"/>
    </row>
    <row r="30" spans="1:24" ht="13.5" x14ac:dyDescent="0.15">
      <c r="A30" s="149"/>
      <c r="B30" s="669"/>
      <c r="C30" s="149"/>
      <c r="D30" s="660"/>
      <c r="E30" s="149"/>
      <c r="F30" s="149"/>
      <c r="G30" s="161"/>
      <c r="H30" s="660"/>
      <c r="I30" s="153"/>
      <c r="J30" s="153"/>
      <c r="K30" s="137"/>
      <c r="L30" s="137"/>
      <c r="M30" s="137"/>
      <c r="N30" s="149"/>
      <c r="O30" s="149"/>
      <c r="P30" s="243"/>
      <c r="Q30" s="149"/>
      <c r="R30" s="149"/>
      <c r="S30" s="149"/>
      <c r="T30" s="137"/>
      <c r="U30" s="683"/>
      <c r="V30" s="137"/>
      <c r="W30" s="137"/>
      <c r="X30" s="137"/>
    </row>
    <row r="31" spans="1:24" ht="13.5" x14ac:dyDescent="0.15">
      <c r="A31" s="149"/>
      <c r="B31" s="669"/>
      <c r="C31" s="149"/>
      <c r="D31" s="660"/>
      <c r="E31" s="149"/>
      <c r="F31" s="149"/>
      <c r="G31" s="161"/>
      <c r="H31" s="660"/>
      <c r="I31" s="153"/>
      <c r="J31" s="153"/>
      <c r="K31" s="137"/>
      <c r="L31" s="137"/>
      <c r="M31" s="137"/>
      <c r="N31" s="149"/>
      <c r="O31" s="149"/>
      <c r="P31" s="243"/>
      <c r="Q31" s="149"/>
      <c r="R31" s="149"/>
      <c r="S31" s="149"/>
      <c r="T31" s="137"/>
      <c r="U31" s="683"/>
      <c r="V31" s="137"/>
      <c r="W31" s="137"/>
      <c r="X31" s="137"/>
    </row>
    <row r="32" spans="1:24" ht="13.5" x14ac:dyDescent="0.15">
      <c r="A32" s="149"/>
      <c r="B32" s="669"/>
      <c r="C32" s="149"/>
      <c r="D32" s="660"/>
      <c r="E32" s="149"/>
      <c r="F32" s="149"/>
      <c r="G32" s="161"/>
      <c r="H32" s="660"/>
      <c r="I32" s="153"/>
      <c r="J32" s="153"/>
      <c r="K32" s="137"/>
      <c r="L32" s="137"/>
      <c r="M32" s="137"/>
      <c r="N32" s="149"/>
      <c r="O32" s="149"/>
      <c r="P32" s="243"/>
      <c r="Q32" s="149"/>
      <c r="R32" s="149"/>
      <c r="S32" s="149"/>
      <c r="T32" s="137"/>
      <c r="U32" s="683"/>
      <c r="V32" s="137"/>
      <c r="W32" s="137"/>
      <c r="X32" s="137"/>
    </row>
    <row r="33" spans="1:24" ht="14.25" thickBot="1" x14ac:dyDescent="0.2">
      <c r="A33" s="149"/>
      <c r="B33" s="669"/>
      <c r="C33" s="149"/>
      <c r="D33" s="660"/>
      <c r="E33" s="149"/>
      <c r="F33" s="149"/>
      <c r="G33" s="161"/>
      <c r="H33" s="660"/>
      <c r="I33" s="153"/>
      <c r="J33" s="153"/>
      <c r="K33" s="137"/>
      <c r="L33" s="137"/>
      <c r="M33" s="137"/>
      <c r="N33" s="149"/>
      <c r="O33" s="149"/>
      <c r="P33" s="243"/>
      <c r="Q33" s="149"/>
      <c r="R33" s="149"/>
      <c r="S33" s="149"/>
      <c r="T33" s="137"/>
      <c r="U33" s="684"/>
      <c r="V33" s="137"/>
      <c r="W33" s="137"/>
      <c r="X33" s="137"/>
    </row>
    <row r="34" spans="1:24" ht="14.25" thickTop="1" x14ac:dyDescent="0.15">
      <c r="A34" s="149"/>
      <c r="B34" s="669"/>
      <c r="C34" s="149"/>
      <c r="D34" s="660"/>
      <c r="E34" s="149"/>
      <c r="F34" s="149"/>
      <c r="G34" s="161"/>
      <c r="H34" s="660"/>
      <c r="I34" s="153"/>
      <c r="J34" s="137"/>
      <c r="K34" s="137"/>
      <c r="L34" s="137"/>
      <c r="M34" s="137"/>
      <c r="N34" s="149"/>
      <c r="O34" s="149"/>
      <c r="P34" s="243"/>
      <c r="Q34" s="149"/>
      <c r="R34" s="149"/>
      <c r="S34" s="149"/>
      <c r="T34" s="137"/>
      <c r="U34" s="249"/>
      <c r="V34" s="137"/>
      <c r="W34" s="137"/>
      <c r="X34" s="137"/>
    </row>
    <row r="35" spans="1:24" ht="21" x14ac:dyDescent="0.15">
      <c r="A35" s="149"/>
      <c r="B35" s="669"/>
      <c r="C35" s="149"/>
      <c r="D35" s="660"/>
      <c r="E35" s="149"/>
      <c r="F35" s="149"/>
      <c r="G35" s="161"/>
      <c r="H35" s="660"/>
      <c r="I35" s="153"/>
      <c r="J35" s="137"/>
      <c r="K35" s="137"/>
      <c r="L35" s="137"/>
      <c r="M35" s="137"/>
      <c r="N35" s="149"/>
      <c r="O35" s="149"/>
      <c r="P35" s="243"/>
      <c r="Q35" s="149"/>
      <c r="R35" s="149"/>
      <c r="S35" s="149"/>
      <c r="T35" s="137"/>
      <c r="U35" s="249"/>
      <c r="V35" s="163"/>
      <c r="W35" s="163"/>
      <c r="X35" s="137"/>
    </row>
    <row r="36" spans="1:24" ht="21" x14ac:dyDescent="0.15">
      <c r="A36" s="149"/>
      <c r="B36" s="669"/>
      <c r="C36" s="149"/>
      <c r="D36" s="660"/>
      <c r="E36" s="149"/>
      <c r="F36" s="149"/>
      <c r="G36" s="161"/>
      <c r="H36" s="660"/>
      <c r="I36" s="153"/>
      <c r="J36" s="137"/>
      <c r="K36" s="137"/>
      <c r="L36" s="137"/>
      <c r="M36" s="137"/>
      <c r="N36" s="149"/>
      <c r="O36" s="149"/>
      <c r="P36" s="243"/>
      <c r="Q36" s="149"/>
      <c r="R36" s="149"/>
      <c r="S36" s="149"/>
      <c r="T36" s="137"/>
      <c r="U36" s="250"/>
      <c r="V36" s="163"/>
      <c r="W36" s="163"/>
      <c r="X36" s="137"/>
    </row>
    <row r="37" spans="1:24" ht="13.5" customHeight="1" x14ac:dyDescent="0.15">
      <c r="A37" s="149"/>
      <c r="B37" s="669"/>
      <c r="C37" s="149"/>
      <c r="D37" s="660"/>
      <c r="E37" s="149"/>
      <c r="F37" s="149"/>
      <c r="G37" s="161"/>
      <c r="H37" s="660"/>
      <c r="I37" s="153"/>
      <c r="J37" s="137"/>
      <c r="K37" s="137"/>
      <c r="L37" s="137"/>
      <c r="M37" s="137"/>
      <c r="N37" s="149"/>
      <c r="O37" s="149"/>
      <c r="P37" s="243"/>
      <c r="Q37" s="149"/>
      <c r="R37" s="149"/>
      <c r="S37" s="149"/>
      <c r="T37" s="137"/>
      <c r="U37" s="250"/>
      <c r="V37" s="163"/>
      <c r="W37" s="163"/>
      <c r="X37" s="137"/>
    </row>
    <row r="38" spans="1:24" ht="21" x14ac:dyDescent="0.15">
      <c r="A38" s="149"/>
      <c r="B38" s="669"/>
      <c r="C38" s="149"/>
      <c r="D38" s="660"/>
      <c r="E38" s="149"/>
      <c r="F38" s="149"/>
      <c r="G38" s="161"/>
      <c r="H38" s="660"/>
      <c r="I38" s="153"/>
      <c r="J38" s="137"/>
      <c r="K38" s="137"/>
      <c r="L38" s="137"/>
      <c r="M38" s="137"/>
      <c r="N38" s="149"/>
      <c r="O38" s="149"/>
      <c r="P38" s="165"/>
      <c r="Q38" s="149"/>
      <c r="R38" s="149"/>
      <c r="S38" s="149"/>
      <c r="T38" s="137"/>
      <c r="U38" s="137"/>
      <c r="V38" s="163"/>
      <c r="W38" s="163"/>
      <c r="X38" s="137"/>
    </row>
    <row r="39" spans="1:24" ht="21" x14ac:dyDescent="0.15">
      <c r="A39" s="149"/>
      <c r="B39" s="669"/>
      <c r="C39" s="149"/>
      <c r="D39" s="660"/>
      <c r="E39" s="149"/>
      <c r="F39" s="149"/>
      <c r="G39" s="161"/>
      <c r="H39" s="660"/>
      <c r="I39" s="153"/>
      <c r="J39" s="137"/>
      <c r="K39" s="137"/>
      <c r="L39" s="137"/>
      <c r="M39" s="137"/>
      <c r="N39" s="149"/>
      <c r="O39" s="149"/>
      <c r="P39" s="139"/>
      <c r="Q39" s="139"/>
      <c r="R39" s="139"/>
      <c r="S39" s="149"/>
      <c r="T39" s="137"/>
      <c r="U39" s="137"/>
      <c r="V39" s="163"/>
      <c r="W39" s="168"/>
      <c r="X39" s="137"/>
    </row>
    <row r="40" spans="1:24" ht="13.5" x14ac:dyDescent="0.15">
      <c r="A40" s="149"/>
      <c r="B40" s="669"/>
      <c r="C40" s="149"/>
      <c r="D40" s="660"/>
      <c r="E40" s="149"/>
      <c r="F40" s="149"/>
      <c r="G40" s="161"/>
      <c r="H40" s="660"/>
      <c r="I40" s="137"/>
      <c r="J40" s="137"/>
      <c r="K40" s="137"/>
      <c r="L40" s="137"/>
      <c r="M40" s="137"/>
      <c r="N40" s="137"/>
      <c r="O40" s="137"/>
      <c r="P40" s="137"/>
      <c r="Q40" s="137"/>
      <c r="R40" s="137"/>
      <c r="S40" s="137"/>
      <c r="T40" s="137"/>
      <c r="U40" s="137"/>
      <c r="V40" s="137"/>
      <c r="W40" s="137"/>
      <c r="X40" s="137"/>
    </row>
    <row r="41" spans="1:24" ht="14.25" thickBot="1" x14ac:dyDescent="0.2">
      <c r="A41" s="149"/>
      <c r="B41" s="661"/>
      <c r="C41" s="149"/>
      <c r="D41" s="661"/>
      <c r="E41" s="149"/>
      <c r="F41" s="149"/>
      <c r="G41" s="161"/>
      <c r="H41" s="661"/>
      <c r="I41" s="137"/>
      <c r="J41" s="137"/>
      <c r="K41" s="137"/>
      <c r="L41" s="137"/>
      <c r="M41" s="137"/>
      <c r="N41" s="137"/>
      <c r="O41" s="137"/>
      <c r="P41" s="137"/>
      <c r="Q41" s="137"/>
      <c r="R41" s="137"/>
      <c r="S41" s="137"/>
      <c r="T41" s="137"/>
      <c r="U41" s="137"/>
      <c r="V41" s="137"/>
      <c r="W41" s="137"/>
      <c r="X41" s="137"/>
    </row>
    <row r="42" spans="1:24" ht="14.25" thickTop="1" x14ac:dyDescent="0.15">
      <c r="A42" s="149"/>
      <c r="B42" s="149"/>
      <c r="C42" s="149"/>
      <c r="D42" s="149"/>
      <c r="E42" s="149"/>
      <c r="F42" s="149"/>
      <c r="G42" s="161"/>
      <c r="H42" s="248"/>
      <c r="I42" s="137"/>
      <c r="J42" s="137"/>
      <c r="K42" s="137"/>
      <c r="L42" s="137"/>
      <c r="M42" s="137"/>
      <c r="N42" s="137"/>
      <c r="O42" s="137"/>
      <c r="P42" s="137"/>
      <c r="Q42" s="137"/>
      <c r="R42" s="137"/>
      <c r="S42" s="137"/>
      <c r="T42" s="137"/>
      <c r="U42" s="137"/>
      <c r="V42" s="137"/>
      <c r="W42" s="137"/>
      <c r="X42" s="137"/>
    </row>
    <row r="43" spans="1:24" ht="13.5" x14ac:dyDescent="0.15">
      <c r="A43" s="137"/>
      <c r="B43" s="137"/>
      <c r="C43" s="137"/>
      <c r="D43" s="137"/>
      <c r="E43" s="137"/>
      <c r="F43" s="137"/>
      <c r="G43" s="161"/>
      <c r="H43" s="137"/>
      <c r="I43" s="137"/>
      <c r="J43" s="137"/>
      <c r="K43" s="137"/>
      <c r="L43" s="137"/>
      <c r="M43" s="137"/>
      <c r="N43" s="137"/>
      <c r="O43" s="137"/>
      <c r="P43" s="137"/>
      <c r="Q43" s="137"/>
      <c r="R43" s="137"/>
      <c r="S43" s="137"/>
      <c r="T43" s="137"/>
      <c r="U43" s="137"/>
      <c r="V43" s="137"/>
      <c r="W43" s="137"/>
      <c r="X43" s="137"/>
    </row>
    <row r="44" spans="1:24" ht="18.75" x14ac:dyDescent="0.15">
      <c r="A44" s="137"/>
      <c r="B44" s="267"/>
      <c r="C44" s="137"/>
      <c r="D44" s="137"/>
      <c r="E44" s="137"/>
      <c r="F44" s="137"/>
      <c r="G44" s="161"/>
      <c r="H44" s="137"/>
      <c r="I44" s="137"/>
      <c r="J44" s="137"/>
      <c r="K44" s="137"/>
      <c r="L44" s="137"/>
      <c r="M44" s="137"/>
      <c r="N44" s="137"/>
      <c r="O44" s="137"/>
      <c r="P44" s="137"/>
      <c r="Q44" s="137"/>
      <c r="R44" s="137"/>
      <c r="S44" s="137"/>
      <c r="T44" s="137"/>
      <c r="U44" s="137"/>
      <c r="V44" s="137"/>
      <c r="W44" s="137"/>
      <c r="X44" s="137"/>
    </row>
    <row r="45" spans="1:24" s="173" customFormat="1" ht="20.100000000000001" customHeight="1" x14ac:dyDescent="0.15">
      <c r="A45" s="172"/>
      <c r="B45" s="148"/>
      <c r="C45" s="169"/>
      <c r="D45" s="169"/>
      <c r="E45" s="169"/>
      <c r="F45" s="169"/>
      <c r="G45" s="169"/>
      <c r="H45" s="169"/>
      <c r="I45" s="169"/>
      <c r="J45" s="169"/>
      <c r="K45" s="169"/>
      <c r="L45" s="169"/>
      <c r="M45" s="169"/>
      <c r="N45" s="169"/>
      <c r="O45" s="169"/>
      <c r="P45" s="169"/>
      <c r="Q45" s="169"/>
      <c r="R45" s="169"/>
      <c r="S45" s="169"/>
      <c r="T45" s="169"/>
      <c r="U45" s="169"/>
      <c r="V45" s="169"/>
      <c r="W45" s="172"/>
      <c r="X45" s="172"/>
    </row>
    <row r="46" spans="1:24" s="173" customFormat="1" ht="20.100000000000001" customHeight="1" x14ac:dyDescent="0.15">
      <c r="A46" s="172"/>
      <c r="B46" s="148" t="s">
        <v>239</v>
      </c>
      <c r="C46" s="169"/>
      <c r="D46" s="169"/>
      <c r="E46" s="169"/>
      <c r="F46" s="169"/>
      <c r="G46" s="169"/>
      <c r="H46" s="169"/>
      <c r="I46" s="169"/>
      <c r="J46" s="169"/>
      <c r="K46" s="169"/>
      <c r="L46" s="169"/>
      <c r="M46" s="169"/>
      <c r="N46" s="169"/>
      <c r="O46" s="169"/>
      <c r="P46" s="169"/>
      <c r="Q46" s="169"/>
      <c r="R46" s="169"/>
      <c r="S46" s="169"/>
      <c r="T46" s="169"/>
      <c r="U46" s="169"/>
      <c r="V46" s="169"/>
      <c r="W46" s="172"/>
      <c r="X46" s="172"/>
    </row>
    <row r="47" spans="1:24" s="173" customFormat="1" ht="20.100000000000001" customHeight="1" x14ac:dyDescent="0.15">
      <c r="A47" s="172"/>
      <c r="B47" s="170" t="s">
        <v>218</v>
      </c>
      <c r="C47" s="169"/>
      <c r="D47" s="169"/>
      <c r="E47" s="169"/>
      <c r="F47" s="169"/>
      <c r="G47" s="169"/>
      <c r="H47" s="169"/>
      <c r="I47" s="169"/>
      <c r="J47" s="169"/>
      <c r="K47" s="169"/>
      <c r="L47" s="169"/>
      <c r="M47" s="169"/>
      <c r="N47" s="169"/>
      <c r="O47" s="169"/>
      <c r="P47" s="169"/>
      <c r="Q47" s="169"/>
      <c r="R47" s="169"/>
      <c r="S47" s="169"/>
      <c r="T47" s="169"/>
      <c r="U47" s="169"/>
      <c r="V47" s="169"/>
      <c r="W47" s="172"/>
      <c r="X47" s="172"/>
    </row>
    <row r="48" spans="1:24" s="173" customFormat="1" ht="20.100000000000001" customHeight="1" x14ac:dyDescent="0.15">
      <c r="A48" s="172"/>
      <c r="B48" s="170" t="s">
        <v>219</v>
      </c>
      <c r="C48" s="172"/>
      <c r="D48" s="172"/>
      <c r="E48" s="172"/>
      <c r="F48" s="172"/>
      <c r="G48" s="172"/>
      <c r="H48" s="172"/>
      <c r="I48" s="172"/>
      <c r="J48" s="172"/>
      <c r="K48" s="172"/>
      <c r="L48" s="172"/>
      <c r="M48" s="172"/>
      <c r="N48" s="172"/>
      <c r="O48" s="172"/>
      <c r="P48" s="172"/>
      <c r="Q48" s="172"/>
      <c r="R48" s="172"/>
      <c r="S48" s="172"/>
      <c r="T48" s="172"/>
      <c r="U48" s="172"/>
      <c r="V48" s="172"/>
      <c r="W48" s="172"/>
      <c r="X48" s="172"/>
    </row>
    <row r="49" spans="7:7" ht="22.5" hidden="1" customHeight="1" x14ac:dyDescent="0.15">
      <c r="G49" s="137"/>
    </row>
    <row r="50" spans="7:7" ht="22.5" hidden="1" customHeight="1" x14ac:dyDescent="0.15">
      <c r="G50" s="137"/>
    </row>
  </sheetData>
  <sheetProtection password="9026" sheet="1" objects="1" selectLockedCells="1"/>
  <mergeCells count="16">
    <mergeCell ref="U3:U6"/>
    <mergeCell ref="V3:W6"/>
    <mergeCell ref="A4:J4"/>
    <mergeCell ref="A5:J5"/>
    <mergeCell ref="K5:K6"/>
    <mergeCell ref="A1:F2"/>
    <mergeCell ref="G1:Q2"/>
    <mergeCell ref="S3:S6"/>
    <mergeCell ref="J16:J19"/>
    <mergeCell ref="T3:T6"/>
    <mergeCell ref="U19:U23"/>
    <mergeCell ref="D22:D41"/>
    <mergeCell ref="J23:J26"/>
    <mergeCell ref="U25:U33"/>
    <mergeCell ref="B27:B41"/>
    <mergeCell ref="H27:H41"/>
  </mergeCells>
  <phoneticPr fontId="2"/>
  <pageMargins left="0.70866141732283472" right="0.70866141732283472" top="0.74803149606299213" bottom="0.74803149606299213" header="0.23622047244094491" footer="0.31496062992125984"/>
  <pageSetup paperSize="9" scale="66" orientation="landscape" horizontalDpi="300" verticalDpi="300" r:id="rId1"/>
  <headerFooter>
    <oddHeader>&amp;L&amp;18（郵便局カタログ販売センター使用欄）受付番号＿＿＿＿＿＿</oddHeader>
  </headerFooter>
  <rowBreaks count="1" manualBreakCount="1">
    <brk id="50" max="25" man="1"/>
  </rowBreaks>
  <colBreaks count="1" manualBreakCount="1">
    <brk id="24" max="38" man="1"/>
  </col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W62"/>
  <sheetViews>
    <sheetView workbookViewId="0">
      <selection activeCell="M12" sqref="M12"/>
    </sheetView>
  </sheetViews>
  <sheetFormatPr defaultRowHeight="13.5" x14ac:dyDescent="0.15"/>
  <cols>
    <col min="1" max="1" width="28.375" style="9" bestFit="1" customWidth="1"/>
    <col min="2" max="2" width="9" style="9"/>
    <col min="3" max="3" width="3.625" style="9" customWidth="1"/>
    <col min="4" max="4" width="23.625" style="9" bestFit="1" customWidth="1"/>
    <col min="5" max="5" width="6.125" style="10" customWidth="1"/>
    <col min="6" max="6" width="3.625" style="9" customWidth="1"/>
    <col min="7" max="7" width="9" style="9"/>
    <col min="8" max="8" width="3.625" style="9" customWidth="1"/>
    <col min="9" max="9" width="11" style="9" bestFit="1" customWidth="1"/>
    <col min="10" max="10" width="3.625" style="9" customWidth="1"/>
    <col min="11" max="11" width="12.875" style="9" bestFit="1" customWidth="1"/>
    <col min="12" max="12" width="3.625" style="9" customWidth="1"/>
    <col min="13" max="13" width="9" style="9"/>
    <col min="14" max="14" width="3.625" style="9" customWidth="1"/>
    <col min="15" max="15" width="9" style="9"/>
    <col min="16" max="16" width="3.625" style="9" customWidth="1"/>
    <col min="17" max="17" width="31.75" style="9" bestFit="1" customWidth="1"/>
    <col min="18" max="18" width="9" style="9"/>
    <col min="19" max="19" width="4.25" style="9" customWidth="1"/>
    <col min="20" max="20" width="31.75" style="9" bestFit="1" customWidth="1"/>
    <col min="21" max="21" width="9" style="9"/>
    <col min="22" max="22" width="4.25" style="9" customWidth="1"/>
    <col min="23" max="16384" width="9" style="9"/>
  </cols>
  <sheetData>
    <row r="1" spans="1:23" x14ac:dyDescent="0.15">
      <c r="A1" s="9" t="s">
        <v>20</v>
      </c>
      <c r="D1" s="9" t="s">
        <v>21</v>
      </c>
      <c r="I1" s="9" t="s">
        <v>182</v>
      </c>
      <c r="K1" s="9" t="s">
        <v>22</v>
      </c>
      <c r="M1" s="9" t="s">
        <v>23</v>
      </c>
      <c r="O1" s="9" t="s">
        <v>24</v>
      </c>
      <c r="Q1" s="9" t="s">
        <v>456</v>
      </c>
      <c r="T1" s="9" t="s">
        <v>20</v>
      </c>
      <c r="W1" s="9" t="s">
        <v>457</v>
      </c>
    </row>
    <row r="2" spans="1:23" x14ac:dyDescent="0.15">
      <c r="A2" s="11" t="s">
        <v>25</v>
      </c>
      <c r="B2" s="11" t="s">
        <v>26</v>
      </c>
      <c r="D2" s="12" t="s">
        <v>25</v>
      </c>
      <c r="E2" s="13" t="s">
        <v>26</v>
      </c>
      <c r="I2" s="15" t="s">
        <v>25</v>
      </c>
      <c r="K2" s="14" t="s">
        <v>25</v>
      </c>
      <c r="M2" s="16" t="s">
        <v>25</v>
      </c>
      <c r="O2" s="17" t="s">
        <v>25</v>
      </c>
      <c r="Q2" s="11" t="s">
        <v>25</v>
      </c>
      <c r="R2" s="11" t="s">
        <v>26</v>
      </c>
      <c r="T2" s="11" t="s">
        <v>25</v>
      </c>
      <c r="U2" s="11" t="s">
        <v>26</v>
      </c>
      <c r="W2" s="9" t="s">
        <v>518</v>
      </c>
    </row>
    <row r="3" spans="1:23" x14ac:dyDescent="0.15">
      <c r="A3" s="18" t="s">
        <v>27</v>
      </c>
      <c r="B3" s="18" t="s">
        <v>28</v>
      </c>
      <c r="D3" s="18" t="s">
        <v>29</v>
      </c>
      <c r="E3" s="19" t="s">
        <v>28</v>
      </c>
      <c r="I3" s="18" t="s">
        <v>143</v>
      </c>
      <c r="K3" s="18" t="s">
        <v>141</v>
      </c>
      <c r="M3" s="18" t="s">
        <v>149</v>
      </c>
      <c r="O3" s="18" t="s">
        <v>30</v>
      </c>
      <c r="Q3" s="18" t="s">
        <v>91</v>
      </c>
      <c r="R3" s="18" t="s">
        <v>92</v>
      </c>
      <c r="T3" s="18" t="s">
        <v>27</v>
      </c>
      <c r="U3" s="18" t="s">
        <v>28</v>
      </c>
    </row>
    <row r="4" spans="1:23" x14ac:dyDescent="0.15">
      <c r="A4" s="407" t="s">
        <v>32</v>
      </c>
      <c r="B4" s="407" t="s">
        <v>33</v>
      </c>
      <c r="D4" s="407" t="s">
        <v>200</v>
      </c>
      <c r="E4" s="409" t="s">
        <v>110</v>
      </c>
      <c r="I4" s="18" t="s">
        <v>144</v>
      </c>
      <c r="K4" s="18" t="s">
        <v>142</v>
      </c>
      <c r="M4" s="18" t="s">
        <v>150</v>
      </c>
      <c r="O4" s="18" t="s">
        <v>31</v>
      </c>
      <c r="Q4" s="18" t="s">
        <v>95</v>
      </c>
      <c r="R4" s="18" t="s">
        <v>96</v>
      </c>
      <c r="T4" s="18" t="s">
        <v>32</v>
      </c>
      <c r="U4" s="18" t="s">
        <v>33</v>
      </c>
    </row>
    <row r="5" spans="1:23" x14ac:dyDescent="0.15">
      <c r="A5" s="407" t="s">
        <v>34</v>
      </c>
      <c r="B5" s="407" t="s">
        <v>35</v>
      </c>
      <c r="D5" s="407" t="s">
        <v>201</v>
      </c>
      <c r="E5" s="409" t="s">
        <v>112</v>
      </c>
      <c r="I5" s="18" t="s">
        <v>145</v>
      </c>
      <c r="Q5" s="18" t="s">
        <v>2259</v>
      </c>
      <c r="R5" s="18">
        <v>54</v>
      </c>
      <c r="T5" s="18" t="s">
        <v>34</v>
      </c>
      <c r="U5" s="18" t="s">
        <v>35</v>
      </c>
    </row>
    <row r="6" spans="1:23" x14ac:dyDescent="0.15">
      <c r="A6" s="407" t="s">
        <v>36</v>
      </c>
      <c r="B6" s="407" t="s">
        <v>37</v>
      </c>
      <c r="D6" s="407" t="s">
        <v>202</v>
      </c>
      <c r="E6" s="409" t="s">
        <v>114</v>
      </c>
      <c r="I6" s="18" t="s">
        <v>146</v>
      </c>
      <c r="Q6" s="18" t="s">
        <v>99</v>
      </c>
      <c r="R6" s="18" t="s">
        <v>100</v>
      </c>
      <c r="T6" s="18" t="s">
        <v>36</v>
      </c>
      <c r="U6" s="18" t="s">
        <v>37</v>
      </c>
    </row>
    <row r="7" spans="1:23" x14ac:dyDescent="0.15">
      <c r="A7" s="407" t="s">
        <v>38</v>
      </c>
      <c r="B7" s="407" t="s">
        <v>39</v>
      </c>
      <c r="D7" s="407" t="s">
        <v>519</v>
      </c>
      <c r="E7" s="409" t="s">
        <v>116</v>
      </c>
      <c r="I7" s="18" t="s">
        <v>147</v>
      </c>
      <c r="Q7" s="18" t="s">
        <v>125</v>
      </c>
      <c r="R7" s="18" t="s">
        <v>126</v>
      </c>
      <c r="T7" s="18" t="s">
        <v>38</v>
      </c>
      <c r="U7" s="18" t="s">
        <v>39</v>
      </c>
    </row>
    <row r="8" spans="1:23" x14ac:dyDescent="0.15">
      <c r="A8" s="407" t="s">
        <v>40</v>
      </c>
      <c r="B8" s="407" t="s">
        <v>41</v>
      </c>
      <c r="D8" s="407" t="s">
        <v>522</v>
      </c>
      <c r="E8" s="409" t="s">
        <v>195</v>
      </c>
      <c r="I8" s="18" t="s">
        <v>148</v>
      </c>
      <c r="Q8" s="18" t="s">
        <v>97</v>
      </c>
      <c r="R8" s="18" t="s">
        <v>98</v>
      </c>
      <c r="T8" s="18" t="s">
        <v>40</v>
      </c>
      <c r="U8" s="18" t="s">
        <v>41</v>
      </c>
    </row>
    <row r="9" spans="1:23" x14ac:dyDescent="0.15">
      <c r="A9" s="407" t="s">
        <v>42</v>
      </c>
      <c r="B9" s="407" t="s">
        <v>43</v>
      </c>
      <c r="D9" s="407" t="s">
        <v>203</v>
      </c>
      <c r="E9" s="409" t="s">
        <v>118</v>
      </c>
      <c r="I9" s="18" t="s">
        <v>240</v>
      </c>
      <c r="Q9" s="18" t="s">
        <v>105</v>
      </c>
      <c r="R9" s="18" t="s">
        <v>106</v>
      </c>
      <c r="T9" s="18" t="s">
        <v>42</v>
      </c>
      <c r="U9" s="18" t="s">
        <v>43</v>
      </c>
    </row>
    <row r="10" spans="1:23" x14ac:dyDescent="0.15">
      <c r="A10" s="407" t="s">
        <v>44</v>
      </c>
      <c r="B10" s="407" t="s">
        <v>45</v>
      </c>
      <c r="D10" s="407" t="s">
        <v>525</v>
      </c>
      <c r="E10" s="409" t="s">
        <v>120</v>
      </c>
      <c r="I10" s="18" t="s">
        <v>241</v>
      </c>
      <c r="Q10" s="18" t="s">
        <v>107</v>
      </c>
      <c r="R10" s="18" t="s">
        <v>108</v>
      </c>
      <c r="T10" s="18" t="s">
        <v>44</v>
      </c>
      <c r="U10" s="18" t="s">
        <v>45</v>
      </c>
    </row>
    <row r="11" spans="1:23" x14ac:dyDescent="0.15">
      <c r="A11" s="407" t="s">
        <v>46</v>
      </c>
      <c r="B11" s="407" t="s">
        <v>47</v>
      </c>
      <c r="D11" s="407" t="s">
        <v>204</v>
      </c>
      <c r="E11" s="409" t="s">
        <v>196</v>
      </c>
      <c r="Q11" s="18" t="s">
        <v>36</v>
      </c>
      <c r="R11" s="18" t="s">
        <v>37</v>
      </c>
      <c r="T11" s="18" t="s">
        <v>46</v>
      </c>
      <c r="U11" s="18" t="s">
        <v>47</v>
      </c>
    </row>
    <row r="12" spans="1:23" x14ac:dyDescent="0.15">
      <c r="A12" s="407" t="s">
        <v>48</v>
      </c>
      <c r="B12" s="407" t="s">
        <v>49</v>
      </c>
      <c r="D12" s="407" t="s">
        <v>205</v>
      </c>
      <c r="E12" s="409" t="s">
        <v>197</v>
      </c>
      <c r="Q12" s="18" t="s">
        <v>190</v>
      </c>
      <c r="R12" s="18" t="s">
        <v>193</v>
      </c>
      <c r="T12" s="18" t="s">
        <v>48</v>
      </c>
      <c r="U12" s="18" t="s">
        <v>49</v>
      </c>
    </row>
    <row r="13" spans="1:23" x14ac:dyDescent="0.15">
      <c r="A13" s="407" t="s">
        <v>50</v>
      </c>
      <c r="B13" s="407" t="s">
        <v>51</v>
      </c>
      <c r="D13" s="407" t="s">
        <v>206</v>
      </c>
      <c r="E13" s="409" t="s">
        <v>122</v>
      </c>
      <c r="Q13" s="18" t="s">
        <v>137</v>
      </c>
      <c r="R13" s="18" t="s">
        <v>138</v>
      </c>
      <c r="T13" s="18" t="s">
        <v>50</v>
      </c>
      <c r="U13" s="18" t="s">
        <v>51</v>
      </c>
    </row>
    <row r="14" spans="1:23" x14ac:dyDescent="0.15">
      <c r="A14" s="407" t="s">
        <v>52</v>
      </c>
      <c r="B14" s="407" t="s">
        <v>53</v>
      </c>
      <c r="D14" s="407" t="s">
        <v>207</v>
      </c>
      <c r="E14" s="409" t="s">
        <v>126</v>
      </c>
      <c r="Q14" s="18" t="s">
        <v>189</v>
      </c>
      <c r="R14" s="18" t="s">
        <v>192</v>
      </c>
      <c r="T14" s="18" t="s">
        <v>52</v>
      </c>
      <c r="U14" s="18" t="s">
        <v>53</v>
      </c>
    </row>
    <row r="15" spans="1:23" x14ac:dyDescent="0.15">
      <c r="A15" s="407" t="s">
        <v>56</v>
      </c>
      <c r="B15" s="407" t="s">
        <v>57</v>
      </c>
      <c r="D15" s="407" t="s">
        <v>208</v>
      </c>
      <c r="E15" s="409" t="s">
        <v>198</v>
      </c>
      <c r="Q15" s="18" t="s">
        <v>38</v>
      </c>
      <c r="R15" s="18" t="s">
        <v>39</v>
      </c>
      <c r="T15" s="18" t="s">
        <v>54</v>
      </c>
      <c r="U15" s="18" t="s">
        <v>55</v>
      </c>
    </row>
    <row r="16" spans="1:23" x14ac:dyDescent="0.15">
      <c r="A16" s="407" t="s">
        <v>60</v>
      </c>
      <c r="B16" s="407" t="s">
        <v>61</v>
      </c>
      <c r="D16" s="407" t="s">
        <v>209</v>
      </c>
      <c r="E16" s="409" t="s">
        <v>199</v>
      </c>
      <c r="Q16" s="18" t="s">
        <v>40</v>
      </c>
      <c r="R16" s="18" t="s">
        <v>41</v>
      </c>
      <c r="T16" s="18" t="s">
        <v>56</v>
      </c>
      <c r="U16" s="18" t="s">
        <v>57</v>
      </c>
    </row>
    <row r="17" spans="1:21" x14ac:dyDescent="0.15">
      <c r="A17" s="407" t="s">
        <v>62</v>
      </c>
      <c r="B17" s="407" t="s">
        <v>63</v>
      </c>
      <c r="D17" s="407" t="s">
        <v>520</v>
      </c>
      <c r="E17" s="409" t="s">
        <v>521</v>
      </c>
      <c r="Q17" s="18" t="s">
        <v>42</v>
      </c>
      <c r="R17" s="18" t="s">
        <v>43</v>
      </c>
      <c r="T17" s="18" t="s">
        <v>58</v>
      </c>
      <c r="U17" s="18" t="s">
        <v>59</v>
      </c>
    </row>
    <row r="18" spans="1:21" x14ac:dyDescent="0.15">
      <c r="A18" s="407" t="s">
        <v>64</v>
      </c>
      <c r="B18" s="407" t="s">
        <v>65</v>
      </c>
      <c r="D18" s="407" t="s">
        <v>523</v>
      </c>
      <c r="E18" s="409" t="s">
        <v>524</v>
      </c>
      <c r="Q18" s="18" t="s">
        <v>87</v>
      </c>
      <c r="R18" s="18" t="s">
        <v>88</v>
      </c>
      <c r="T18" s="18" t="s">
        <v>60</v>
      </c>
      <c r="U18" s="18" t="s">
        <v>61</v>
      </c>
    </row>
    <row r="19" spans="1:21" x14ac:dyDescent="0.15">
      <c r="A19" s="407" t="s">
        <v>68</v>
      </c>
      <c r="B19" s="407" t="s">
        <v>69</v>
      </c>
      <c r="D19" s="407" t="s">
        <v>210</v>
      </c>
      <c r="E19" s="409" t="s">
        <v>134</v>
      </c>
      <c r="Q19" s="18" t="s">
        <v>89</v>
      </c>
      <c r="R19" s="18" t="s">
        <v>90</v>
      </c>
      <c r="T19" s="18" t="s">
        <v>62</v>
      </c>
      <c r="U19" s="18" t="s">
        <v>63</v>
      </c>
    </row>
    <row r="20" spans="1:21" x14ac:dyDescent="0.15">
      <c r="A20" s="407" t="s">
        <v>188</v>
      </c>
      <c r="B20" s="407" t="s">
        <v>70</v>
      </c>
      <c r="D20" s="408" t="s">
        <v>233</v>
      </c>
      <c r="E20" s="410" t="s">
        <v>136</v>
      </c>
      <c r="Q20" s="18" t="s">
        <v>81</v>
      </c>
      <c r="R20" s="18" t="s">
        <v>82</v>
      </c>
      <c r="T20" s="18" t="s">
        <v>64</v>
      </c>
      <c r="U20" s="18" t="s">
        <v>65</v>
      </c>
    </row>
    <row r="21" spans="1:21" x14ac:dyDescent="0.15">
      <c r="A21" s="407" t="s">
        <v>73</v>
      </c>
      <c r="B21" s="407" t="s">
        <v>74</v>
      </c>
      <c r="D21" s="408" t="s">
        <v>234</v>
      </c>
      <c r="E21" s="410" t="s">
        <v>138</v>
      </c>
      <c r="Q21" s="18" t="s">
        <v>83</v>
      </c>
      <c r="R21" s="18" t="s">
        <v>84</v>
      </c>
      <c r="T21" s="18" t="s">
        <v>66</v>
      </c>
      <c r="U21" s="18" t="s">
        <v>67</v>
      </c>
    </row>
    <row r="22" spans="1:21" x14ac:dyDescent="0.15">
      <c r="A22" s="407" t="s">
        <v>77</v>
      </c>
      <c r="B22" s="407" t="s">
        <v>78</v>
      </c>
      <c r="D22" s="408" t="s">
        <v>235</v>
      </c>
      <c r="E22" s="410" t="s">
        <v>192</v>
      </c>
      <c r="Q22" s="18" t="s">
        <v>27</v>
      </c>
      <c r="R22" s="18" t="s">
        <v>28</v>
      </c>
      <c r="T22" s="18" t="s">
        <v>68</v>
      </c>
      <c r="U22" s="18" t="s">
        <v>69</v>
      </c>
    </row>
    <row r="23" spans="1:21" x14ac:dyDescent="0.15">
      <c r="A23" s="407" t="s">
        <v>820</v>
      </c>
      <c r="B23" s="407" t="s">
        <v>82</v>
      </c>
      <c r="D23" s="408" t="s">
        <v>236</v>
      </c>
      <c r="E23" s="410">
        <v>87</v>
      </c>
      <c r="Q23" s="18" t="s">
        <v>32</v>
      </c>
      <c r="R23" s="18" t="s">
        <v>33</v>
      </c>
      <c r="T23" s="18" t="s">
        <v>188</v>
      </c>
      <c r="U23" s="18" t="s">
        <v>70</v>
      </c>
    </row>
    <row r="24" spans="1:21" x14ac:dyDescent="0.15">
      <c r="A24" s="407" t="s">
        <v>87</v>
      </c>
      <c r="B24" s="407" t="s">
        <v>88</v>
      </c>
      <c r="Q24" s="18" t="s">
        <v>34</v>
      </c>
      <c r="R24" s="18" t="s">
        <v>35</v>
      </c>
      <c r="T24" s="18" t="s">
        <v>71</v>
      </c>
      <c r="U24" s="18" t="s">
        <v>72</v>
      </c>
    </row>
    <row r="25" spans="1:21" x14ac:dyDescent="0.15">
      <c r="A25" s="407" t="s">
        <v>89</v>
      </c>
      <c r="B25" s="407" t="s">
        <v>90</v>
      </c>
      <c r="Q25" s="18" t="s">
        <v>44</v>
      </c>
      <c r="R25" s="18" t="s">
        <v>45</v>
      </c>
      <c r="T25" s="18" t="s">
        <v>73</v>
      </c>
      <c r="U25" s="18" t="s">
        <v>74</v>
      </c>
    </row>
    <row r="26" spans="1:21" x14ac:dyDescent="0.15">
      <c r="A26" s="408" t="s">
        <v>91</v>
      </c>
      <c r="B26" s="408" t="s">
        <v>92</v>
      </c>
      <c r="Q26" s="18" t="s">
        <v>46</v>
      </c>
      <c r="R26" s="18" t="s">
        <v>47</v>
      </c>
      <c r="T26" s="18" t="s">
        <v>75</v>
      </c>
      <c r="U26" s="18" t="s">
        <v>76</v>
      </c>
    </row>
    <row r="27" spans="1:21" x14ac:dyDescent="0.15">
      <c r="A27" s="408" t="s">
        <v>93</v>
      </c>
      <c r="B27" s="408" t="s">
        <v>94</v>
      </c>
      <c r="Q27" s="18" t="s">
        <v>48</v>
      </c>
      <c r="R27" s="18" t="s">
        <v>49</v>
      </c>
      <c r="T27" s="18" t="s">
        <v>77</v>
      </c>
      <c r="U27" s="18" t="s">
        <v>78</v>
      </c>
    </row>
    <row r="28" spans="1:21" x14ac:dyDescent="0.15">
      <c r="A28" s="408" t="s">
        <v>95</v>
      </c>
      <c r="B28" s="408" t="s">
        <v>96</v>
      </c>
      <c r="Q28" s="18" t="s">
        <v>50</v>
      </c>
      <c r="R28" s="18" t="s">
        <v>51</v>
      </c>
      <c r="T28" s="18" t="s">
        <v>79</v>
      </c>
      <c r="U28" s="18" t="s">
        <v>80</v>
      </c>
    </row>
    <row r="29" spans="1:21" x14ac:dyDescent="0.15">
      <c r="A29" s="408" t="s">
        <v>97</v>
      </c>
      <c r="B29" s="408" t="s">
        <v>98</v>
      </c>
      <c r="Q29" s="18" t="s">
        <v>52</v>
      </c>
      <c r="R29" s="18" t="s">
        <v>53</v>
      </c>
      <c r="T29" s="18" t="s">
        <v>81</v>
      </c>
      <c r="U29" s="18" t="s">
        <v>82</v>
      </c>
    </row>
    <row r="30" spans="1:21" x14ac:dyDescent="0.15">
      <c r="A30" s="408" t="s">
        <v>2259</v>
      </c>
      <c r="B30" s="408">
        <v>54</v>
      </c>
      <c r="Q30" s="18" t="s">
        <v>54</v>
      </c>
      <c r="R30" s="18" t="s">
        <v>55</v>
      </c>
      <c r="T30" s="18" t="s">
        <v>83</v>
      </c>
      <c r="U30" s="18" t="s">
        <v>84</v>
      </c>
    </row>
    <row r="31" spans="1:21" x14ac:dyDescent="0.15">
      <c r="A31" s="408" t="s">
        <v>99</v>
      </c>
      <c r="B31" s="408" t="s">
        <v>100</v>
      </c>
      <c r="Q31" s="18" t="s">
        <v>56</v>
      </c>
      <c r="R31" s="18" t="s">
        <v>57</v>
      </c>
      <c r="T31" s="18" t="s">
        <v>85</v>
      </c>
      <c r="U31" s="18" t="s">
        <v>86</v>
      </c>
    </row>
    <row r="32" spans="1:21" x14ac:dyDescent="0.15">
      <c r="A32" s="408" t="s">
        <v>107</v>
      </c>
      <c r="B32" s="408" t="s">
        <v>108</v>
      </c>
      <c r="Q32" s="18" t="s">
        <v>58</v>
      </c>
      <c r="R32" s="18" t="s">
        <v>59</v>
      </c>
      <c r="T32" s="18" t="s">
        <v>87</v>
      </c>
      <c r="U32" s="18" t="s">
        <v>88</v>
      </c>
    </row>
    <row r="33" spans="1:21" x14ac:dyDescent="0.15">
      <c r="A33" s="408" t="s">
        <v>109</v>
      </c>
      <c r="B33" s="408" t="s">
        <v>110</v>
      </c>
      <c r="Q33" s="18" t="s">
        <v>60</v>
      </c>
      <c r="R33" s="18" t="s">
        <v>61</v>
      </c>
      <c r="T33" s="18" t="s">
        <v>89</v>
      </c>
      <c r="U33" s="18" t="s">
        <v>90</v>
      </c>
    </row>
    <row r="34" spans="1:21" x14ac:dyDescent="0.15">
      <c r="A34" s="408" t="s">
        <v>111</v>
      </c>
      <c r="B34" s="408" t="s">
        <v>112</v>
      </c>
      <c r="Q34" s="18" t="s">
        <v>62</v>
      </c>
      <c r="R34" s="18" t="s">
        <v>63</v>
      </c>
      <c r="T34" s="18" t="s">
        <v>91</v>
      </c>
      <c r="U34" s="18" t="s">
        <v>92</v>
      </c>
    </row>
    <row r="35" spans="1:21" x14ac:dyDescent="0.15">
      <c r="A35" s="408" t="s">
        <v>125</v>
      </c>
      <c r="B35" s="408" t="s">
        <v>126</v>
      </c>
      <c r="Q35" s="18" t="s">
        <v>64</v>
      </c>
      <c r="R35" s="18" t="s">
        <v>65</v>
      </c>
      <c r="T35" s="18" t="s">
        <v>93</v>
      </c>
      <c r="U35" s="18" t="s">
        <v>94</v>
      </c>
    </row>
    <row r="36" spans="1:21" x14ac:dyDescent="0.15">
      <c r="A36" s="407" t="s">
        <v>137</v>
      </c>
      <c r="B36" s="407" t="s">
        <v>138</v>
      </c>
      <c r="Q36" s="18" t="s">
        <v>66</v>
      </c>
      <c r="R36" s="18" t="s">
        <v>67</v>
      </c>
      <c r="T36" s="18" t="s">
        <v>95</v>
      </c>
      <c r="U36" s="18" t="s">
        <v>96</v>
      </c>
    </row>
    <row r="37" spans="1:21" x14ac:dyDescent="0.15">
      <c r="A37" s="407" t="s">
        <v>189</v>
      </c>
      <c r="B37" s="407" t="s">
        <v>192</v>
      </c>
      <c r="Q37" s="18" t="s">
        <v>68</v>
      </c>
      <c r="R37" s="18" t="s">
        <v>69</v>
      </c>
      <c r="T37" s="18" t="s">
        <v>97</v>
      </c>
      <c r="U37" s="18" t="s">
        <v>98</v>
      </c>
    </row>
    <row r="38" spans="1:21" x14ac:dyDescent="0.15">
      <c r="A38" s="407" t="s">
        <v>190</v>
      </c>
      <c r="B38" s="407" t="s">
        <v>193</v>
      </c>
      <c r="Q38" s="18" t="s">
        <v>188</v>
      </c>
      <c r="R38" s="18" t="s">
        <v>70</v>
      </c>
      <c r="T38" s="18" t="s">
        <v>99</v>
      </c>
      <c r="U38" s="18" t="s">
        <v>100</v>
      </c>
    </row>
    <row r="39" spans="1:21" x14ac:dyDescent="0.15">
      <c r="A39" s="407" t="s">
        <v>191</v>
      </c>
      <c r="B39" s="407" t="s">
        <v>194</v>
      </c>
      <c r="Q39" s="18" t="s">
        <v>71</v>
      </c>
      <c r="R39" s="18" t="s">
        <v>72</v>
      </c>
      <c r="T39" s="18" t="s">
        <v>101</v>
      </c>
      <c r="U39" s="18" t="s">
        <v>102</v>
      </c>
    </row>
    <row r="40" spans="1:21" x14ac:dyDescent="0.15">
      <c r="A40" s="407" t="s">
        <v>139</v>
      </c>
      <c r="B40" s="407" t="s">
        <v>140</v>
      </c>
      <c r="Q40" s="18" t="s">
        <v>73</v>
      </c>
      <c r="R40" s="18" t="s">
        <v>74</v>
      </c>
      <c r="T40" s="18" t="s">
        <v>103</v>
      </c>
      <c r="U40" s="18" t="s">
        <v>104</v>
      </c>
    </row>
    <row r="41" spans="1:21" x14ac:dyDescent="0.15">
      <c r="A41" s="18" t="s">
        <v>54</v>
      </c>
      <c r="B41" s="18" t="s">
        <v>55</v>
      </c>
      <c r="Q41" s="18" t="s">
        <v>75</v>
      </c>
      <c r="R41" s="18" t="s">
        <v>76</v>
      </c>
      <c r="T41" s="18" t="s">
        <v>105</v>
      </c>
      <c r="U41" s="18" t="s">
        <v>106</v>
      </c>
    </row>
    <row r="42" spans="1:21" x14ac:dyDescent="0.15">
      <c r="A42" s="18" t="s">
        <v>58</v>
      </c>
      <c r="B42" s="18" t="s">
        <v>59</v>
      </c>
      <c r="Q42" s="18" t="s">
        <v>77</v>
      </c>
      <c r="R42" s="18" t="s">
        <v>78</v>
      </c>
      <c r="T42" s="18" t="s">
        <v>107</v>
      </c>
      <c r="U42" s="18" t="s">
        <v>108</v>
      </c>
    </row>
    <row r="43" spans="1:21" x14ac:dyDescent="0.15">
      <c r="A43" s="18" t="s">
        <v>66</v>
      </c>
      <c r="B43" s="18" t="s">
        <v>67</v>
      </c>
      <c r="Q43" s="18" t="s">
        <v>79</v>
      </c>
      <c r="R43" s="18" t="s">
        <v>80</v>
      </c>
      <c r="T43" s="18" t="s">
        <v>109</v>
      </c>
      <c r="U43" s="18" t="s">
        <v>110</v>
      </c>
    </row>
    <row r="44" spans="1:21" x14ac:dyDescent="0.15">
      <c r="A44" s="18" t="s">
        <v>71</v>
      </c>
      <c r="B44" s="18" t="s">
        <v>72</v>
      </c>
      <c r="Q44" s="18" t="s">
        <v>85</v>
      </c>
      <c r="R44" s="18" t="s">
        <v>86</v>
      </c>
      <c r="T44" s="18" t="s">
        <v>111</v>
      </c>
      <c r="U44" s="18" t="s">
        <v>112</v>
      </c>
    </row>
    <row r="45" spans="1:21" x14ac:dyDescent="0.15">
      <c r="A45" s="18" t="s">
        <v>75</v>
      </c>
      <c r="B45" s="18" t="s">
        <v>76</v>
      </c>
      <c r="Q45" s="18" t="s">
        <v>93</v>
      </c>
      <c r="R45" s="18" t="s">
        <v>94</v>
      </c>
      <c r="T45" s="18" t="s">
        <v>113</v>
      </c>
      <c r="U45" s="18" t="s">
        <v>114</v>
      </c>
    </row>
    <row r="46" spans="1:21" x14ac:dyDescent="0.15">
      <c r="A46" s="18" t="s">
        <v>79</v>
      </c>
      <c r="B46" s="18" t="s">
        <v>80</v>
      </c>
      <c r="Q46" s="18" t="s">
        <v>101</v>
      </c>
      <c r="R46" s="18" t="s">
        <v>102</v>
      </c>
      <c r="T46" s="18" t="s">
        <v>115</v>
      </c>
      <c r="U46" s="18" t="s">
        <v>116</v>
      </c>
    </row>
    <row r="47" spans="1:21" x14ac:dyDescent="0.15">
      <c r="A47" s="18" t="s">
        <v>83</v>
      </c>
      <c r="B47" s="18" t="s">
        <v>84</v>
      </c>
      <c r="Q47" s="18" t="s">
        <v>103</v>
      </c>
      <c r="R47" s="18" t="s">
        <v>104</v>
      </c>
      <c r="T47" s="18" t="s">
        <v>117</v>
      </c>
      <c r="U47" s="18" t="s">
        <v>118</v>
      </c>
    </row>
    <row r="48" spans="1:21" x14ac:dyDescent="0.15">
      <c r="A48" s="18" t="s">
        <v>85</v>
      </c>
      <c r="B48" s="18" t="s">
        <v>86</v>
      </c>
      <c r="Q48" s="18" t="s">
        <v>109</v>
      </c>
      <c r="R48" s="18" t="s">
        <v>110</v>
      </c>
      <c r="T48" s="18" t="s">
        <v>119</v>
      </c>
      <c r="U48" s="18" t="s">
        <v>120</v>
      </c>
    </row>
    <row r="49" spans="1:21" x14ac:dyDescent="0.15">
      <c r="A49" s="18" t="s">
        <v>101</v>
      </c>
      <c r="B49" s="18" t="s">
        <v>102</v>
      </c>
      <c r="Q49" s="18" t="s">
        <v>111</v>
      </c>
      <c r="R49" s="18" t="s">
        <v>112</v>
      </c>
      <c r="T49" s="18" t="s">
        <v>121</v>
      </c>
      <c r="U49" s="18" t="s">
        <v>122</v>
      </c>
    </row>
    <row r="50" spans="1:21" x14ac:dyDescent="0.15">
      <c r="A50" s="18" t="s">
        <v>103</v>
      </c>
      <c r="B50" s="18" t="s">
        <v>104</v>
      </c>
      <c r="Q50" s="18" t="s">
        <v>113</v>
      </c>
      <c r="R50" s="18" t="s">
        <v>114</v>
      </c>
      <c r="T50" s="18" t="s">
        <v>123</v>
      </c>
      <c r="U50" s="18" t="s">
        <v>124</v>
      </c>
    </row>
    <row r="51" spans="1:21" x14ac:dyDescent="0.15">
      <c r="A51" s="18" t="s">
        <v>105</v>
      </c>
      <c r="B51" s="18" t="s">
        <v>106</v>
      </c>
      <c r="Q51" s="18" t="s">
        <v>115</v>
      </c>
      <c r="R51" s="18" t="s">
        <v>116</v>
      </c>
      <c r="T51" s="18" t="s">
        <v>125</v>
      </c>
      <c r="U51" s="18" t="s">
        <v>126</v>
      </c>
    </row>
    <row r="52" spans="1:21" x14ac:dyDescent="0.15">
      <c r="A52" s="18" t="s">
        <v>113</v>
      </c>
      <c r="B52" s="18" t="s">
        <v>114</v>
      </c>
      <c r="Q52" s="18" t="s">
        <v>117</v>
      </c>
      <c r="R52" s="18" t="s">
        <v>118</v>
      </c>
      <c r="T52" s="18" t="s">
        <v>127</v>
      </c>
      <c r="U52" s="18" t="s">
        <v>128</v>
      </c>
    </row>
    <row r="53" spans="1:21" x14ac:dyDescent="0.15">
      <c r="A53" s="18" t="s">
        <v>115</v>
      </c>
      <c r="B53" s="18" t="s">
        <v>116</v>
      </c>
      <c r="Q53" s="18" t="s">
        <v>121</v>
      </c>
      <c r="R53" s="18" t="s">
        <v>122</v>
      </c>
      <c r="T53" s="18" t="s">
        <v>129</v>
      </c>
      <c r="U53" s="18" t="s">
        <v>130</v>
      </c>
    </row>
    <row r="54" spans="1:21" x14ac:dyDescent="0.15">
      <c r="A54" s="18" t="s">
        <v>117</v>
      </c>
      <c r="B54" s="18" t="s">
        <v>118</v>
      </c>
      <c r="Q54" s="18" t="s">
        <v>123</v>
      </c>
      <c r="R54" s="18" t="s">
        <v>124</v>
      </c>
      <c r="T54" s="18" t="s">
        <v>131</v>
      </c>
      <c r="U54" s="18" t="s">
        <v>132</v>
      </c>
    </row>
    <row r="55" spans="1:21" x14ac:dyDescent="0.15">
      <c r="A55" s="18" t="s">
        <v>121</v>
      </c>
      <c r="B55" s="18" t="s">
        <v>122</v>
      </c>
      <c r="Q55" s="18" t="s">
        <v>127</v>
      </c>
      <c r="R55" s="18" t="s">
        <v>128</v>
      </c>
      <c r="T55" s="18" t="s">
        <v>133</v>
      </c>
      <c r="U55" s="18" t="s">
        <v>134</v>
      </c>
    </row>
    <row r="56" spans="1:21" x14ac:dyDescent="0.15">
      <c r="A56" s="18" t="s">
        <v>123</v>
      </c>
      <c r="B56" s="18" t="s">
        <v>124</v>
      </c>
      <c r="Q56" s="18" t="s">
        <v>129</v>
      </c>
      <c r="R56" s="18" t="s">
        <v>130</v>
      </c>
      <c r="T56" s="18" t="s">
        <v>135</v>
      </c>
      <c r="U56" s="18" t="s">
        <v>136</v>
      </c>
    </row>
    <row r="57" spans="1:21" x14ac:dyDescent="0.15">
      <c r="A57" s="18" t="s">
        <v>127</v>
      </c>
      <c r="B57" s="18" t="s">
        <v>128</v>
      </c>
      <c r="Q57" s="18" t="s">
        <v>131</v>
      </c>
      <c r="R57" s="18" t="s">
        <v>132</v>
      </c>
      <c r="T57" s="18" t="s">
        <v>137</v>
      </c>
      <c r="U57" s="18" t="s">
        <v>138</v>
      </c>
    </row>
    <row r="58" spans="1:21" x14ac:dyDescent="0.15">
      <c r="A58" s="18" t="s">
        <v>129</v>
      </c>
      <c r="B58" s="18" t="s">
        <v>130</v>
      </c>
      <c r="Q58" s="18" t="s">
        <v>133</v>
      </c>
      <c r="R58" s="18" t="s">
        <v>134</v>
      </c>
      <c r="T58" s="18" t="s">
        <v>189</v>
      </c>
      <c r="U58" s="18" t="s">
        <v>192</v>
      </c>
    </row>
    <row r="59" spans="1:21" x14ac:dyDescent="0.15">
      <c r="A59" s="18" t="s">
        <v>131</v>
      </c>
      <c r="B59" s="18" t="s">
        <v>132</v>
      </c>
      <c r="Q59" s="18" t="s">
        <v>135</v>
      </c>
      <c r="R59" s="18" t="s">
        <v>136</v>
      </c>
      <c r="T59" s="18" t="s">
        <v>190</v>
      </c>
      <c r="U59" s="18" t="s">
        <v>193</v>
      </c>
    </row>
    <row r="60" spans="1:21" x14ac:dyDescent="0.15">
      <c r="A60" s="18" t="s">
        <v>133</v>
      </c>
      <c r="B60" s="18" t="s">
        <v>134</v>
      </c>
      <c r="Q60" s="18" t="s">
        <v>191</v>
      </c>
      <c r="R60" s="18" t="s">
        <v>194</v>
      </c>
      <c r="T60" s="18" t="s">
        <v>191</v>
      </c>
      <c r="U60" s="18" t="s">
        <v>194</v>
      </c>
    </row>
    <row r="61" spans="1:21" x14ac:dyDescent="0.15">
      <c r="A61" s="18" t="s">
        <v>135</v>
      </c>
      <c r="B61" s="18" t="s">
        <v>136</v>
      </c>
      <c r="Q61" s="18" t="s">
        <v>139</v>
      </c>
      <c r="R61" s="18" t="s">
        <v>140</v>
      </c>
      <c r="T61" s="18" t="s">
        <v>139</v>
      </c>
      <c r="U61" s="18" t="s">
        <v>140</v>
      </c>
    </row>
    <row r="62" spans="1:21" x14ac:dyDescent="0.15">
      <c r="A62" s="18" t="s">
        <v>135</v>
      </c>
      <c r="B62" s="18" t="s">
        <v>136</v>
      </c>
      <c r="Q62" s="18"/>
      <c r="R62" s="18"/>
      <c r="T62" s="18"/>
      <c r="U62" s="18"/>
    </row>
  </sheetData>
  <phoneticPr fontId="2"/>
  <dataValidations count="1">
    <dataValidation type="list" allowBlank="1" showInputMessage="1" showErrorMessage="1" sqref="W2">
      <formula1>"on,off"</formula1>
    </dataValidation>
  </dataValidations>
  <pageMargins left="0.7" right="0.7" top="0.75" bottom="0.75" header="0.3" footer="0.3"/>
  <pageSetup paperSize="9" orientation="portrait" horizontalDpi="160" verticalDpi="160" r:id="rId1"/>
  <drawing r:id="rId2"/>
  <legacyDrawing r:id="rId3"/>
  <mc:AlternateContent xmlns:mc="http://schemas.openxmlformats.org/markup-compatibility/2006">
    <mc:Choice Requires="x14">
      <controls>
        <mc:AlternateContent xmlns:mc="http://schemas.openxmlformats.org/markup-compatibility/2006">
          <mc:Choice Requires="x14">
            <control shapeId="19706" r:id="rId4" name="Button 250">
              <controlPr defaultSize="0" print="0" autoFill="0" autoPict="0" macro="[0]!ポータル用保存">
                <anchor moveWithCells="1" sizeWithCells="1">
                  <from>
                    <xdr:col>8</xdr:col>
                    <xdr:colOff>38100</xdr:colOff>
                    <xdr:row>11</xdr:row>
                    <xdr:rowOff>57150</xdr:rowOff>
                  </from>
                  <to>
                    <xdr:col>10</xdr:col>
                    <xdr:colOff>38100</xdr:colOff>
                    <xdr:row>13</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1663"/>
  <sheetViews>
    <sheetView zoomScaleNormal="100" workbookViewId="0">
      <pane ySplit="1" topLeftCell="A2" activePane="bottomLeft" state="frozen"/>
      <selection activeCell="U19" sqref="U19:U23"/>
      <selection pane="bottomLeft" activeCell="A2" sqref="A2:J567"/>
    </sheetView>
  </sheetViews>
  <sheetFormatPr defaultColWidth="8.75" defaultRowHeight="13.5" x14ac:dyDescent="0.15"/>
  <cols>
    <col min="1" max="1" width="12.75" style="291" bestFit="1" customWidth="1"/>
    <col min="2" max="2" width="93.625" style="290" customWidth="1"/>
    <col min="3" max="3" width="9.75" style="292" bestFit="1" customWidth="1"/>
    <col min="4" max="7" width="13.5" style="290" customWidth="1"/>
    <col min="8" max="8" width="9.5" style="290" customWidth="1"/>
    <col min="9" max="9" width="51.75" bestFit="1" customWidth="1"/>
    <col min="10" max="16384" width="8.75" style="290"/>
  </cols>
  <sheetData>
    <row r="1" spans="1:10" ht="45" customHeight="1" x14ac:dyDescent="0.15">
      <c r="A1" s="311" t="s">
        <v>3</v>
      </c>
      <c r="B1" s="312" t="s">
        <v>15</v>
      </c>
      <c r="C1" s="313" t="s">
        <v>463</v>
      </c>
      <c r="D1" s="314">
        <v>0</v>
      </c>
      <c r="E1" s="314">
        <v>0.03</v>
      </c>
      <c r="F1" s="314">
        <v>0.05</v>
      </c>
      <c r="G1" s="314">
        <v>0.1</v>
      </c>
      <c r="H1" s="315" t="s">
        <v>434</v>
      </c>
      <c r="I1" s="315" t="s">
        <v>464</v>
      </c>
    </row>
    <row r="2" spans="1:10" x14ac:dyDescent="0.15">
      <c r="A2" s="345" t="s">
        <v>1003</v>
      </c>
      <c r="B2" s="298" t="s">
        <v>576</v>
      </c>
      <c r="C2" s="330">
        <v>2380</v>
      </c>
      <c r="D2">
        <v>5036110012</v>
      </c>
      <c r="E2">
        <v>5036110012</v>
      </c>
      <c r="F2">
        <v>5036110012</v>
      </c>
      <c r="G2">
        <v>5036110012</v>
      </c>
      <c r="H2">
        <v>1</v>
      </c>
      <c r="J2" s="436" t="s">
        <v>1004</v>
      </c>
    </row>
    <row r="3" spans="1:10" x14ac:dyDescent="0.15">
      <c r="A3" s="345" t="s">
        <v>1005</v>
      </c>
      <c r="B3" s="298" t="s">
        <v>657</v>
      </c>
      <c r="C3" s="330">
        <v>3310</v>
      </c>
      <c r="D3">
        <v>5036110116</v>
      </c>
      <c r="E3">
        <v>5036810116</v>
      </c>
      <c r="F3">
        <v>5037510116</v>
      </c>
      <c r="G3">
        <v>5038210116</v>
      </c>
      <c r="H3"/>
      <c r="J3" s="436" t="s">
        <v>1006</v>
      </c>
    </row>
    <row r="4" spans="1:10" x14ac:dyDescent="0.15">
      <c r="A4" s="345" t="s">
        <v>1007</v>
      </c>
      <c r="B4" s="298" t="s">
        <v>506</v>
      </c>
      <c r="C4" s="330">
        <v>4340</v>
      </c>
      <c r="D4">
        <v>5036110213</v>
      </c>
      <c r="E4">
        <v>5036810213</v>
      </c>
      <c r="F4">
        <v>5037510213</v>
      </c>
      <c r="G4">
        <v>5038210213</v>
      </c>
      <c r="H4"/>
      <c r="J4" s="436" t="s">
        <v>1008</v>
      </c>
    </row>
    <row r="5" spans="1:10" x14ac:dyDescent="0.15">
      <c r="A5" s="345" t="s">
        <v>1009</v>
      </c>
      <c r="B5" s="298" t="s">
        <v>577</v>
      </c>
      <c r="C5" s="330">
        <v>5380</v>
      </c>
      <c r="D5">
        <v>5036110317</v>
      </c>
      <c r="E5">
        <v>5036810317</v>
      </c>
      <c r="F5">
        <v>5037510317</v>
      </c>
      <c r="G5">
        <v>5038210317</v>
      </c>
      <c r="H5"/>
      <c r="J5" s="436" t="s">
        <v>1010</v>
      </c>
    </row>
    <row r="6" spans="1:10" x14ac:dyDescent="0.15">
      <c r="A6" s="345" t="s">
        <v>1011</v>
      </c>
      <c r="B6" s="298" t="s">
        <v>659</v>
      </c>
      <c r="C6" s="330">
        <v>10570</v>
      </c>
      <c r="D6">
        <v>5036110414</v>
      </c>
      <c r="E6">
        <v>5036810414</v>
      </c>
      <c r="F6">
        <v>5037510414</v>
      </c>
      <c r="G6">
        <v>5038210414</v>
      </c>
      <c r="H6"/>
      <c r="J6" s="436" t="s">
        <v>1012</v>
      </c>
    </row>
    <row r="7" spans="1:10" x14ac:dyDescent="0.15">
      <c r="A7" s="345" t="s">
        <v>1013</v>
      </c>
      <c r="B7" s="298" t="s">
        <v>581</v>
      </c>
      <c r="C7" s="330">
        <v>4610</v>
      </c>
      <c r="D7">
        <v>5036110511</v>
      </c>
      <c r="E7">
        <v>5036810511</v>
      </c>
      <c r="F7">
        <v>5037510511</v>
      </c>
      <c r="G7">
        <v>5038210511</v>
      </c>
      <c r="H7"/>
      <c r="J7" s="436" t="s">
        <v>1014</v>
      </c>
    </row>
    <row r="8" spans="1:10" x14ac:dyDescent="0.15">
      <c r="A8" s="345" t="s">
        <v>1015</v>
      </c>
      <c r="B8" s="298" t="s">
        <v>582</v>
      </c>
      <c r="C8" s="330">
        <v>5710</v>
      </c>
      <c r="D8">
        <v>5036110615</v>
      </c>
      <c r="E8">
        <v>5036810615</v>
      </c>
      <c r="F8">
        <v>5037510615</v>
      </c>
      <c r="G8">
        <v>5038210615</v>
      </c>
      <c r="H8"/>
      <c r="J8" s="436" t="s">
        <v>1016</v>
      </c>
    </row>
    <row r="9" spans="1:10" x14ac:dyDescent="0.15">
      <c r="A9" s="345" t="s">
        <v>1017</v>
      </c>
      <c r="B9" s="298" t="s">
        <v>845</v>
      </c>
      <c r="C9" s="330">
        <v>5940</v>
      </c>
      <c r="D9">
        <v>5036110712</v>
      </c>
      <c r="E9">
        <v>5036810712</v>
      </c>
      <c r="F9">
        <v>5037510712</v>
      </c>
      <c r="G9">
        <v>5038210712</v>
      </c>
      <c r="H9"/>
      <c r="J9" s="436" t="s">
        <v>1018</v>
      </c>
    </row>
    <row r="10" spans="1:10" x14ac:dyDescent="0.15">
      <c r="A10" s="345" t="s">
        <v>1019</v>
      </c>
      <c r="B10" s="298" t="s">
        <v>846</v>
      </c>
      <c r="C10" s="330">
        <v>11440</v>
      </c>
      <c r="D10">
        <v>5036110816</v>
      </c>
      <c r="E10">
        <v>5036810816</v>
      </c>
      <c r="F10">
        <v>5037510816</v>
      </c>
      <c r="G10">
        <v>5038210816</v>
      </c>
      <c r="H10"/>
      <c r="J10" s="436" t="s">
        <v>1020</v>
      </c>
    </row>
    <row r="11" spans="1:10" x14ac:dyDescent="0.15">
      <c r="A11" s="345" t="s">
        <v>1021</v>
      </c>
      <c r="B11" s="298" t="s">
        <v>847</v>
      </c>
      <c r="C11" s="330">
        <v>16940</v>
      </c>
      <c r="D11">
        <v>5036110913</v>
      </c>
      <c r="E11">
        <v>5036810913</v>
      </c>
      <c r="F11">
        <v>5037510913</v>
      </c>
      <c r="G11">
        <v>5038210913</v>
      </c>
      <c r="H11"/>
      <c r="J11" s="436" t="s">
        <v>1022</v>
      </c>
    </row>
    <row r="12" spans="1:10" x14ac:dyDescent="0.15">
      <c r="A12" s="345" t="s">
        <v>1023</v>
      </c>
      <c r="B12" s="298" t="s">
        <v>848</v>
      </c>
      <c r="C12" s="330">
        <v>22440</v>
      </c>
      <c r="D12">
        <v>5036111017</v>
      </c>
      <c r="E12">
        <v>5036811017</v>
      </c>
      <c r="F12">
        <v>5037511017</v>
      </c>
      <c r="G12">
        <v>5038211017</v>
      </c>
      <c r="H12"/>
      <c r="J12" s="436" t="s">
        <v>1024</v>
      </c>
    </row>
    <row r="13" spans="1:10" x14ac:dyDescent="0.15">
      <c r="A13" s="345" t="s">
        <v>1025</v>
      </c>
      <c r="B13" s="298" t="s">
        <v>849</v>
      </c>
      <c r="C13" s="330">
        <v>33440</v>
      </c>
      <c r="D13">
        <v>5036111114</v>
      </c>
      <c r="E13">
        <v>5036811114</v>
      </c>
      <c r="F13">
        <v>5037511114</v>
      </c>
      <c r="G13">
        <v>5038211114</v>
      </c>
      <c r="H13"/>
      <c r="J13" s="436" t="s">
        <v>1026</v>
      </c>
    </row>
    <row r="14" spans="1:10" x14ac:dyDescent="0.15">
      <c r="A14" s="345" t="s">
        <v>1027</v>
      </c>
      <c r="B14" s="298" t="s">
        <v>850</v>
      </c>
      <c r="C14" s="330">
        <v>55440</v>
      </c>
      <c r="D14">
        <v>5036111211</v>
      </c>
      <c r="E14">
        <v>5036811211</v>
      </c>
      <c r="F14">
        <v>5037511211</v>
      </c>
      <c r="G14">
        <v>5038211211</v>
      </c>
      <c r="H14"/>
      <c r="J14" s="436" t="s">
        <v>1028</v>
      </c>
    </row>
    <row r="15" spans="1:10" x14ac:dyDescent="0.15">
      <c r="A15" s="345" t="s">
        <v>1029</v>
      </c>
      <c r="B15" s="298" t="s">
        <v>851</v>
      </c>
      <c r="C15" s="330">
        <v>5500</v>
      </c>
      <c r="D15">
        <v>5036111315</v>
      </c>
      <c r="E15">
        <v>5036811315</v>
      </c>
      <c r="F15">
        <v>5037511315</v>
      </c>
      <c r="G15">
        <v>5038211315</v>
      </c>
      <c r="H15"/>
      <c r="J15" s="436" t="s">
        <v>1030</v>
      </c>
    </row>
    <row r="16" spans="1:10" x14ac:dyDescent="0.15">
      <c r="A16" s="345" t="s">
        <v>1031</v>
      </c>
      <c r="B16" s="298" t="s">
        <v>852</v>
      </c>
      <c r="C16" s="330">
        <v>11000</v>
      </c>
      <c r="D16">
        <v>5036111412</v>
      </c>
      <c r="E16">
        <v>5036811412</v>
      </c>
      <c r="F16">
        <v>5037511412</v>
      </c>
      <c r="G16">
        <v>5038211412</v>
      </c>
      <c r="H16"/>
      <c r="J16" s="436" t="s">
        <v>1032</v>
      </c>
    </row>
    <row r="17" spans="1:10" x14ac:dyDescent="0.15">
      <c r="A17" s="345" t="s">
        <v>1033</v>
      </c>
      <c r="B17" s="298" t="s">
        <v>853</v>
      </c>
      <c r="C17" s="330">
        <v>4400</v>
      </c>
      <c r="D17">
        <v>5036111516</v>
      </c>
      <c r="E17">
        <v>5036811516</v>
      </c>
      <c r="F17">
        <v>5037511516</v>
      </c>
      <c r="G17">
        <v>5038211516</v>
      </c>
      <c r="H17"/>
      <c r="J17" s="436" t="s">
        <v>1034</v>
      </c>
    </row>
    <row r="18" spans="1:10" x14ac:dyDescent="0.15">
      <c r="A18" s="345" t="s">
        <v>1035</v>
      </c>
      <c r="B18" s="298" t="s">
        <v>854</v>
      </c>
      <c r="C18" s="330">
        <v>9900</v>
      </c>
      <c r="D18">
        <v>5036111613</v>
      </c>
      <c r="E18">
        <v>5036811613</v>
      </c>
      <c r="F18">
        <v>5037511613</v>
      </c>
      <c r="G18">
        <v>5038211613</v>
      </c>
      <c r="H18"/>
      <c r="J18" s="436" t="s">
        <v>1036</v>
      </c>
    </row>
    <row r="19" spans="1:10" x14ac:dyDescent="0.15">
      <c r="A19" s="345" t="s">
        <v>1037</v>
      </c>
      <c r="B19" s="298" t="s">
        <v>242</v>
      </c>
      <c r="C19" s="330">
        <v>2480</v>
      </c>
      <c r="D19">
        <v>5036111622</v>
      </c>
      <c r="E19">
        <v>5036111622</v>
      </c>
      <c r="F19">
        <v>5036111622</v>
      </c>
      <c r="G19">
        <v>5036111622</v>
      </c>
      <c r="H19">
        <v>1</v>
      </c>
      <c r="J19" s="436" t="s">
        <v>1038</v>
      </c>
    </row>
    <row r="20" spans="1:10" x14ac:dyDescent="0.15">
      <c r="A20" s="345" t="s">
        <v>1039</v>
      </c>
      <c r="B20" s="298" t="s">
        <v>243</v>
      </c>
      <c r="C20" s="330">
        <v>3410</v>
      </c>
      <c r="D20">
        <v>5036111631</v>
      </c>
      <c r="E20">
        <v>5036811631</v>
      </c>
      <c r="F20">
        <v>5037511631</v>
      </c>
      <c r="G20">
        <v>5038211631</v>
      </c>
      <c r="H20"/>
      <c r="J20" s="436" t="s">
        <v>1040</v>
      </c>
    </row>
    <row r="21" spans="1:10" x14ac:dyDescent="0.15">
      <c r="A21" s="345" t="s">
        <v>1041</v>
      </c>
      <c r="B21" s="298" t="s">
        <v>244</v>
      </c>
      <c r="C21" s="330">
        <v>4440</v>
      </c>
      <c r="D21">
        <v>5036111647</v>
      </c>
      <c r="E21">
        <v>5036811647</v>
      </c>
      <c r="F21">
        <v>5037511647</v>
      </c>
      <c r="G21">
        <v>5038211647</v>
      </c>
      <c r="H21"/>
      <c r="J21" s="436" t="s">
        <v>1042</v>
      </c>
    </row>
    <row r="22" spans="1:10" x14ac:dyDescent="0.15">
      <c r="A22" s="345" t="s">
        <v>1043</v>
      </c>
      <c r="B22" s="298" t="s">
        <v>245</v>
      </c>
      <c r="C22" s="330">
        <v>5480</v>
      </c>
      <c r="D22">
        <v>5036111656</v>
      </c>
      <c r="E22">
        <v>5036811656</v>
      </c>
      <c r="F22">
        <v>5037511656</v>
      </c>
      <c r="G22">
        <v>5038211656</v>
      </c>
      <c r="H22"/>
      <c r="J22" s="436" t="s">
        <v>1044</v>
      </c>
    </row>
    <row r="23" spans="1:10" x14ac:dyDescent="0.15">
      <c r="A23" s="345" t="s">
        <v>1045</v>
      </c>
      <c r="B23" s="298" t="s">
        <v>246</v>
      </c>
      <c r="C23" s="330">
        <v>10670</v>
      </c>
      <c r="D23">
        <v>5036111665</v>
      </c>
      <c r="E23">
        <v>5036811665</v>
      </c>
      <c r="F23">
        <v>5037511665</v>
      </c>
      <c r="G23">
        <v>5038211665</v>
      </c>
      <c r="H23"/>
      <c r="J23" s="436" t="s">
        <v>1046</v>
      </c>
    </row>
    <row r="24" spans="1:10" x14ac:dyDescent="0.15">
      <c r="A24" s="345" t="s">
        <v>1047</v>
      </c>
      <c r="B24" s="298" t="s">
        <v>247</v>
      </c>
      <c r="C24" s="330">
        <v>15880</v>
      </c>
      <c r="D24">
        <v>5036111674</v>
      </c>
      <c r="E24">
        <v>5036811674</v>
      </c>
      <c r="F24">
        <v>5037511674</v>
      </c>
      <c r="G24">
        <v>5038211674</v>
      </c>
      <c r="H24"/>
      <c r="J24" s="436" t="s">
        <v>1048</v>
      </c>
    </row>
    <row r="25" spans="1:10" x14ac:dyDescent="0.15">
      <c r="A25" s="345" t="s">
        <v>1049</v>
      </c>
      <c r="B25" s="298" t="s">
        <v>248</v>
      </c>
      <c r="C25" s="330">
        <v>21070</v>
      </c>
      <c r="D25">
        <v>5036111683</v>
      </c>
      <c r="E25">
        <v>5036811683</v>
      </c>
      <c r="F25">
        <v>5037511683</v>
      </c>
      <c r="G25">
        <v>5038211683</v>
      </c>
      <c r="H25"/>
      <c r="J25" s="436" t="s">
        <v>1050</v>
      </c>
    </row>
    <row r="26" spans="1:10" x14ac:dyDescent="0.15">
      <c r="A26" s="345" t="s">
        <v>1051</v>
      </c>
      <c r="B26" s="298" t="s">
        <v>249</v>
      </c>
      <c r="C26" s="330">
        <v>31460</v>
      </c>
      <c r="D26">
        <v>5036111692</v>
      </c>
      <c r="E26">
        <v>5036811692</v>
      </c>
      <c r="F26">
        <v>5037511692</v>
      </c>
      <c r="G26">
        <v>5038211692</v>
      </c>
      <c r="H26"/>
      <c r="J26" s="436" t="s">
        <v>1052</v>
      </c>
    </row>
    <row r="27" spans="1:10" x14ac:dyDescent="0.15">
      <c r="A27" s="345" t="s">
        <v>1053</v>
      </c>
      <c r="B27" s="298" t="s">
        <v>250</v>
      </c>
      <c r="C27" s="330">
        <v>52240</v>
      </c>
      <c r="D27">
        <v>5036111701</v>
      </c>
      <c r="E27">
        <v>5036811701</v>
      </c>
      <c r="F27">
        <v>5037511701</v>
      </c>
      <c r="G27">
        <v>5038211701</v>
      </c>
      <c r="H27"/>
      <c r="J27" s="436" t="s">
        <v>1054</v>
      </c>
    </row>
    <row r="28" spans="1:10" x14ac:dyDescent="0.15">
      <c r="A28" s="345" t="s">
        <v>1055</v>
      </c>
      <c r="B28" s="298" t="s">
        <v>578</v>
      </c>
      <c r="C28" s="330">
        <v>6600</v>
      </c>
      <c r="D28">
        <v>5036111717</v>
      </c>
      <c r="E28">
        <v>5036811717</v>
      </c>
      <c r="F28">
        <v>5037511717</v>
      </c>
      <c r="G28">
        <v>5038211717</v>
      </c>
      <c r="H28"/>
      <c r="J28" s="436" t="s">
        <v>1056</v>
      </c>
    </row>
    <row r="29" spans="1:10" x14ac:dyDescent="0.15">
      <c r="A29" s="345" t="s">
        <v>1057</v>
      </c>
      <c r="B29" s="298" t="s">
        <v>579</v>
      </c>
      <c r="C29" s="330">
        <v>12100</v>
      </c>
      <c r="D29">
        <v>5036111726</v>
      </c>
      <c r="E29">
        <v>5036811726</v>
      </c>
      <c r="F29">
        <v>5037511726</v>
      </c>
      <c r="G29">
        <v>5038211726</v>
      </c>
      <c r="H29"/>
      <c r="J29" s="436" t="s">
        <v>1058</v>
      </c>
    </row>
    <row r="30" spans="1:10" x14ac:dyDescent="0.15">
      <c r="A30" s="345" t="s">
        <v>1059</v>
      </c>
      <c r="B30" s="298" t="s">
        <v>580</v>
      </c>
      <c r="C30" s="330">
        <v>23100</v>
      </c>
      <c r="D30">
        <v>5036111735</v>
      </c>
      <c r="E30">
        <v>5036811735</v>
      </c>
      <c r="F30">
        <v>5037511735</v>
      </c>
      <c r="G30">
        <v>5038211735</v>
      </c>
      <c r="H30"/>
      <c r="J30" s="436" t="s">
        <v>1060</v>
      </c>
    </row>
    <row r="31" spans="1:10" x14ac:dyDescent="0.15">
      <c r="A31" s="345" t="s">
        <v>1061</v>
      </c>
      <c r="B31" s="298" t="s">
        <v>855</v>
      </c>
      <c r="C31" s="330">
        <v>5940</v>
      </c>
      <c r="D31">
        <v>5036111744</v>
      </c>
      <c r="E31">
        <v>5036811744</v>
      </c>
      <c r="F31">
        <v>5037511744</v>
      </c>
      <c r="G31">
        <v>5038211744</v>
      </c>
      <c r="H31"/>
      <c r="J31" s="436" t="s">
        <v>1062</v>
      </c>
    </row>
    <row r="32" spans="1:10" x14ac:dyDescent="0.15">
      <c r="A32" s="345" t="s">
        <v>1063</v>
      </c>
      <c r="B32" s="298" t="s">
        <v>856</v>
      </c>
      <c r="C32" s="330">
        <v>11440</v>
      </c>
      <c r="D32">
        <v>5036111753</v>
      </c>
      <c r="E32">
        <v>5036811753</v>
      </c>
      <c r="F32">
        <v>5037511753</v>
      </c>
      <c r="G32">
        <v>5038211753</v>
      </c>
      <c r="H32"/>
      <c r="J32" s="436" t="s">
        <v>1064</v>
      </c>
    </row>
    <row r="33" spans="1:10" x14ac:dyDescent="0.15">
      <c r="A33" s="345" t="s">
        <v>1065</v>
      </c>
      <c r="B33" s="298" t="s">
        <v>857</v>
      </c>
      <c r="C33" s="330">
        <v>16940</v>
      </c>
      <c r="D33">
        <v>5036111762</v>
      </c>
      <c r="E33">
        <v>5036811762</v>
      </c>
      <c r="F33">
        <v>5037511762</v>
      </c>
      <c r="G33">
        <v>5038211762</v>
      </c>
      <c r="H33"/>
      <c r="J33" s="436" t="s">
        <v>1066</v>
      </c>
    </row>
    <row r="34" spans="1:10" x14ac:dyDescent="0.15">
      <c r="A34" s="345" t="s">
        <v>1067</v>
      </c>
      <c r="B34" s="298" t="s">
        <v>858</v>
      </c>
      <c r="C34" s="330">
        <v>22440</v>
      </c>
      <c r="D34">
        <v>5036111771</v>
      </c>
      <c r="E34">
        <v>5036811771</v>
      </c>
      <c r="F34">
        <v>5037511771</v>
      </c>
      <c r="G34">
        <v>5038211771</v>
      </c>
      <c r="H34"/>
      <c r="J34" s="436" t="s">
        <v>1068</v>
      </c>
    </row>
    <row r="35" spans="1:10" x14ac:dyDescent="0.15">
      <c r="A35" s="345" t="s">
        <v>1069</v>
      </c>
      <c r="B35" s="298" t="s">
        <v>859</v>
      </c>
      <c r="C35" s="330">
        <v>33440</v>
      </c>
      <c r="D35">
        <v>5036111787</v>
      </c>
      <c r="E35">
        <v>5036811787</v>
      </c>
      <c r="F35">
        <v>5037511787</v>
      </c>
      <c r="G35">
        <v>5038211787</v>
      </c>
      <c r="H35"/>
      <c r="J35" s="436" t="s">
        <v>1070</v>
      </c>
    </row>
    <row r="36" spans="1:10" x14ac:dyDescent="0.15">
      <c r="A36" s="345" t="s">
        <v>1071</v>
      </c>
      <c r="B36" s="298" t="s">
        <v>860</v>
      </c>
      <c r="C36" s="330">
        <v>55440</v>
      </c>
      <c r="D36">
        <v>5036111796</v>
      </c>
      <c r="E36">
        <v>5036811796</v>
      </c>
      <c r="F36">
        <v>5037511796</v>
      </c>
      <c r="G36">
        <v>5038211796</v>
      </c>
      <c r="H36"/>
      <c r="J36" s="436" t="s">
        <v>1072</v>
      </c>
    </row>
    <row r="37" spans="1:10" x14ac:dyDescent="0.15">
      <c r="A37" s="345" t="s">
        <v>1073</v>
      </c>
      <c r="B37" s="298" t="s">
        <v>861</v>
      </c>
      <c r="C37" s="330">
        <v>4610</v>
      </c>
      <c r="D37">
        <v>5036111805</v>
      </c>
      <c r="E37">
        <v>5036811805</v>
      </c>
      <c r="F37">
        <v>5037511805</v>
      </c>
      <c r="G37">
        <v>5038211805</v>
      </c>
      <c r="H37"/>
      <c r="J37" s="436" t="s">
        <v>1074</v>
      </c>
    </row>
    <row r="38" spans="1:10" x14ac:dyDescent="0.15">
      <c r="A38" s="345" t="s">
        <v>1075</v>
      </c>
      <c r="B38" s="298" t="s">
        <v>862</v>
      </c>
      <c r="C38" s="330">
        <v>5710</v>
      </c>
      <c r="D38">
        <v>5036111814</v>
      </c>
      <c r="E38">
        <v>5036811814</v>
      </c>
      <c r="F38">
        <v>5037511814</v>
      </c>
      <c r="G38">
        <v>5038211814</v>
      </c>
      <c r="H38"/>
      <c r="J38" s="436" t="s">
        <v>1076</v>
      </c>
    </row>
    <row r="39" spans="1:10" x14ac:dyDescent="0.15">
      <c r="A39" s="345" t="s">
        <v>1077</v>
      </c>
      <c r="B39" s="298" t="s">
        <v>863</v>
      </c>
      <c r="C39" s="330">
        <v>6210</v>
      </c>
      <c r="D39">
        <v>5036111823</v>
      </c>
      <c r="E39">
        <v>5036811823</v>
      </c>
      <c r="F39">
        <v>5037511823</v>
      </c>
      <c r="G39">
        <v>5038211823</v>
      </c>
      <c r="H39"/>
      <c r="J39" s="436" t="s">
        <v>1078</v>
      </c>
    </row>
    <row r="40" spans="1:10" x14ac:dyDescent="0.15">
      <c r="A40" s="345" t="s">
        <v>1079</v>
      </c>
      <c r="B40" s="298" t="s">
        <v>864</v>
      </c>
      <c r="C40" s="330">
        <v>6210</v>
      </c>
      <c r="D40">
        <v>5036111832</v>
      </c>
      <c r="E40">
        <v>5036811832</v>
      </c>
      <c r="F40">
        <v>5037511832</v>
      </c>
      <c r="G40">
        <v>5038211832</v>
      </c>
      <c r="H40"/>
      <c r="J40" s="436" t="s">
        <v>1080</v>
      </c>
    </row>
    <row r="41" spans="1:10" x14ac:dyDescent="0.15">
      <c r="A41" s="345" t="s">
        <v>1081</v>
      </c>
      <c r="B41" s="298" t="s">
        <v>865</v>
      </c>
      <c r="C41" s="330">
        <v>8410</v>
      </c>
      <c r="D41">
        <v>5036111841</v>
      </c>
      <c r="E41">
        <v>5036811841</v>
      </c>
      <c r="F41">
        <v>5037511841</v>
      </c>
      <c r="G41">
        <v>5038211841</v>
      </c>
      <c r="H41"/>
      <c r="J41" s="436" t="s">
        <v>1082</v>
      </c>
    </row>
    <row r="42" spans="1:10" x14ac:dyDescent="0.15">
      <c r="A42" s="345" t="s">
        <v>1083</v>
      </c>
      <c r="B42" s="298" t="s">
        <v>866</v>
      </c>
      <c r="C42" s="330">
        <v>8410</v>
      </c>
      <c r="D42">
        <v>5036111857</v>
      </c>
      <c r="E42">
        <v>5036811857</v>
      </c>
      <c r="F42">
        <v>5037511857</v>
      </c>
      <c r="G42">
        <v>5038211857</v>
      </c>
      <c r="H42"/>
      <c r="J42" s="436" t="s">
        <v>1084</v>
      </c>
    </row>
    <row r="43" spans="1:10" x14ac:dyDescent="0.15">
      <c r="A43" s="345" t="s">
        <v>1085</v>
      </c>
      <c r="B43" s="298" t="s">
        <v>660</v>
      </c>
      <c r="C43" s="330">
        <v>3030</v>
      </c>
      <c r="D43">
        <v>5036111866</v>
      </c>
      <c r="E43">
        <v>5036811866</v>
      </c>
      <c r="F43">
        <v>5037511866</v>
      </c>
      <c r="G43">
        <v>5038211866</v>
      </c>
      <c r="H43"/>
      <c r="J43" s="436" t="s">
        <v>1086</v>
      </c>
    </row>
    <row r="44" spans="1:10" x14ac:dyDescent="0.15">
      <c r="A44" s="345" t="s">
        <v>1087</v>
      </c>
      <c r="B44" s="298" t="s">
        <v>1088</v>
      </c>
      <c r="C44" s="330">
        <v>6030</v>
      </c>
      <c r="D44">
        <v>5036111875</v>
      </c>
      <c r="E44">
        <v>5036811875</v>
      </c>
      <c r="F44">
        <v>5037511875</v>
      </c>
      <c r="G44">
        <v>5038211875</v>
      </c>
      <c r="H44"/>
      <c r="J44" s="436" t="s">
        <v>1089</v>
      </c>
    </row>
    <row r="45" spans="1:10" x14ac:dyDescent="0.15">
      <c r="A45" s="345" t="s">
        <v>1090</v>
      </c>
      <c r="B45" s="298" t="s">
        <v>771</v>
      </c>
      <c r="C45" s="330">
        <v>5610</v>
      </c>
      <c r="D45">
        <v>5036111884</v>
      </c>
      <c r="E45">
        <v>5036811884</v>
      </c>
      <c r="F45">
        <v>5037511884</v>
      </c>
      <c r="G45">
        <v>5038211884</v>
      </c>
      <c r="H45"/>
      <c r="J45" s="436" t="s">
        <v>1091</v>
      </c>
    </row>
    <row r="46" spans="1:10" x14ac:dyDescent="0.15">
      <c r="A46" s="345" t="s">
        <v>1092</v>
      </c>
      <c r="B46" s="298" t="s">
        <v>1093</v>
      </c>
      <c r="C46" s="330">
        <v>7680</v>
      </c>
      <c r="D46">
        <v>5036111893</v>
      </c>
      <c r="E46">
        <v>5036811893</v>
      </c>
      <c r="F46">
        <v>5037511893</v>
      </c>
      <c r="G46">
        <v>5038211893</v>
      </c>
      <c r="H46"/>
      <c r="J46" s="436" t="s">
        <v>1094</v>
      </c>
    </row>
    <row r="47" spans="1:10" x14ac:dyDescent="0.15">
      <c r="A47" s="345" t="s">
        <v>1095</v>
      </c>
      <c r="B47" s="298" t="s">
        <v>867</v>
      </c>
      <c r="C47" s="330">
        <v>4510</v>
      </c>
      <c r="D47">
        <v>5036111902</v>
      </c>
      <c r="E47">
        <v>5036811902</v>
      </c>
      <c r="F47">
        <v>5037511902</v>
      </c>
      <c r="G47">
        <v>5038211902</v>
      </c>
      <c r="H47"/>
      <c r="J47" s="436" t="s">
        <v>1096</v>
      </c>
    </row>
    <row r="48" spans="1:10" x14ac:dyDescent="0.15">
      <c r="A48" s="345" t="s">
        <v>1097</v>
      </c>
      <c r="B48" s="298" t="s">
        <v>1098</v>
      </c>
      <c r="C48" s="330">
        <v>6580</v>
      </c>
      <c r="D48">
        <v>5036111911</v>
      </c>
      <c r="E48">
        <v>5036811911</v>
      </c>
      <c r="F48">
        <v>5037511911</v>
      </c>
      <c r="G48">
        <v>5038211911</v>
      </c>
      <c r="H48"/>
      <c r="J48" s="436" t="s">
        <v>1099</v>
      </c>
    </row>
    <row r="49" spans="1:10" x14ac:dyDescent="0.15">
      <c r="A49" s="345" t="s">
        <v>1100</v>
      </c>
      <c r="B49" s="298" t="s">
        <v>662</v>
      </c>
      <c r="C49" s="330">
        <v>5060</v>
      </c>
      <c r="D49">
        <v>5036111927</v>
      </c>
      <c r="E49">
        <v>5036811927</v>
      </c>
      <c r="F49">
        <v>5037511927</v>
      </c>
      <c r="G49">
        <v>5038211927</v>
      </c>
      <c r="H49"/>
      <c r="J49" s="436" t="s">
        <v>1101</v>
      </c>
    </row>
    <row r="50" spans="1:10" x14ac:dyDescent="0.15">
      <c r="A50" s="345" t="s">
        <v>1102</v>
      </c>
      <c r="B50" s="298" t="s">
        <v>1103</v>
      </c>
      <c r="C50" s="330">
        <v>7130</v>
      </c>
      <c r="D50">
        <v>5036111936</v>
      </c>
      <c r="E50">
        <v>5036811936</v>
      </c>
      <c r="F50">
        <v>5037511936</v>
      </c>
      <c r="G50">
        <v>5038211936</v>
      </c>
      <c r="H50"/>
      <c r="J50" s="436" t="s">
        <v>1104</v>
      </c>
    </row>
    <row r="51" spans="1:10" x14ac:dyDescent="0.15">
      <c r="A51" s="345" t="s">
        <v>1105</v>
      </c>
      <c r="B51" s="298" t="s">
        <v>944</v>
      </c>
      <c r="C51" s="330">
        <v>2490</v>
      </c>
      <c r="D51">
        <v>5036111945</v>
      </c>
      <c r="E51">
        <v>5036811945</v>
      </c>
      <c r="F51">
        <v>5037511945</v>
      </c>
      <c r="G51">
        <v>5038211945</v>
      </c>
      <c r="H51"/>
      <c r="J51" s="436" t="s">
        <v>1106</v>
      </c>
    </row>
    <row r="52" spans="1:10" x14ac:dyDescent="0.15">
      <c r="A52" s="345" t="s">
        <v>1107</v>
      </c>
      <c r="B52" s="298" t="s">
        <v>945</v>
      </c>
      <c r="C52" s="330">
        <v>3570</v>
      </c>
      <c r="D52">
        <v>5036111954</v>
      </c>
      <c r="E52">
        <v>5036811954</v>
      </c>
      <c r="F52">
        <v>5037511954</v>
      </c>
      <c r="G52">
        <v>5038211954</v>
      </c>
      <c r="H52"/>
      <c r="J52" s="436" t="s">
        <v>1108</v>
      </c>
    </row>
    <row r="53" spans="1:10" x14ac:dyDescent="0.15">
      <c r="A53" s="345" t="s">
        <v>1109</v>
      </c>
      <c r="B53" s="298" t="s">
        <v>946</v>
      </c>
      <c r="C53" s="330">
        <v>5400</v>
      </c>
      <c r="D53">
        <v>5036111963</v>
      </c>
      <c r="E53">
        <v>5036811963</v>
      </c>
      <c r="F53">
        <v>5037511963</v>
      </c>
      <c r="G53">
        <v>5038211963</v>
      </c>
      <c r="H53"/>
      <c r="J53" s="436" t="s">
        <v>1110</v>
      </c>
    </row>
    <row r="54" spans="1:10" x14ac:dyDescent="0.15">
      <c r="A54" s="345" t="s">
        <v>1111</v>
      </c>
      <c r="B54" s="298" t="s">
        <v>948</v>
      </c>
      <c r="C54" s="330">
        <v>3800</v>
      </c>
      <c r="D54">
        <v>5036111972</v>
      </c>
      <c r="E54">
        <v>5036811972</v>
      </c>
      <c r="F54">
        <v>5037511972</v>
      </c>
      <c r="G54">
        <v>5038211972</v>
      </c>
      <c r="H54"/>
      <c r="J54" s="436" t="s">
        <v>1112</v>
      </c>
    </row>
    <row r="55" spans="1:10" x14ac:dyDescent="0.15">
      <c r="A55" s="345" t="s">
        <v>1113</v>
      </c>
      <c r="B55" s="298" t="s">
        <v>950</v>
      </c>
      <c r="C55" s="330">
        <v>6690</v>
      </c>
      <c r="D55">
        <v>5036111981</v>
      </c>
      <c r="E55">
        <v>5036811981</v>
      </c>
      <c r="F55">
        <v>5037511981</v>
      </c>
      <c r="G55">
        <v>5038211981</v>
      </c>
      <c r="H55"/>
      <c r="J55" s="436" t="s">
        <v>1114</v>
      </c>
    </row>
    <row r="56" spans="1:10" x14ac:dyDescent="0.15">
      <c r="A56" s="345" t="s">
        <v>1115</v>
      </c>
      <c r="B56" s="298" t="s">
        <v>586</v>
      </c>
      <c r="C56" s="330">
        <v>3240</v>
      </c>
      <c r="D56">
        <v>5036111997</v>
      </c>
      <c r="E56">
        <v>5036811997</v>
      </c>
      <c r="F56">
        <v>5037511997</v>
      </c>
      <c r="G56">
        <v>5038211997</v>
      </c>
      <c r="H56"/>
      <c r="I56" t="s">
        <v>822</v>
      </c>
      <c r="J56" s="436" t="s">
        <v>1116</v>
      </c>
    </row>
    <row r="57" spans="1:10" x14ac:dyDescent="0.15">
      <c r="A57" s="345" t="s">
        <v>1117</v>
      </c>
      <c r="B57" s="298" t="s">
        <v>587</v>
      </c>
      <c r="C57" s="330">
        <v>5400</v>
      </c>
      <c r="D57">
        <v>5036112006</v>
      </c>
      <c r="E57">
        <v>5036812006</v>
      </c>
      <c r="F57">
        <v>5037512006</v>
      </c>
      <c r="G57">
        <v>5038212006</v>
      </c>
      <c r="H57"/>
      <c r="I57" t="s">
        <v>822</v>
      </c>
      <c r="J57" s="436" t="s">
        <v>1118</v>
      </c>
    </row>
    <row r="58" spans="1:10" x14ac:dyDescent="0.15">
      <c r="A58" s="345" t="s">
        <v>1119</v>
      </c>
      <c r="B58" s="298" t="s">
        <v>588</v>
      </c>
      <c r="C58" s="330">
        <v>10800</v>
      </c>
      <c r="D58">
        <v>5036112015</v>
      </c>
      <c r="E58">
        <v>5036812015</v>
      </c>
      <c r="F58">
        <v>5037512015</v>
      </c>
      <c r="G58">
        <v>5038212015</v>
      </c>
      <c r="H58"/>
      <c r="I58" t="s">
        <v>822</v>
      </c>
      <c r="J58" s="436" t="s">
        <v>1120</v>
      </c>
    </row>
    <row r="59" spans="1:10" x14ac:dyDescent="0.15">
      <c r="A59" s="345" t="s">
        <v>1121</v>
      </c>
      <c r="B59" s="298" t="s">
        <v>947</v>
      </c>
      <c r="C59" s="330">
        <v>3570</v>
      </c>
      <c r="D59">
        <v>5036112024</v>
      </c>
      <c r="E59">
        <v>5036812024</v>
      </c>
      <c r="F59">
        <v>5037512024</v>
      </c>
      <c r="G59">
        <v>5038212024</v>
      </c>
      <c r="H59"/>
      <c r="J59" s="436" t="s">
        <v>1122</v>
      </c>
    </row>
    <row r="60" spans="1:10" x14ac:dyDescent="0.15">
      <c r="A60" s="345" t="s">
        <v>1123</v>
      </c>
      <c r="B60" s="298" t="s">
        <v>1124</v>
      </c>
      <c r="C60" s="330">
        <v>2490</v>
      </c>
      <c r="D60">
        <v>5036112033</v>
      </c>
      <c r="E60">
        <v>5036812033</v>
      </c>
      <c r="F60">
        <v>5037512033</v>
      </c>
      <c r="G60">
        <v>5038212033</v>
      </c>
      <c r="H60"/>
      <c r="J60" s="436" t="s">
        <v>1125</v>
      </c>
    </row>
    <row r="61" spans="1:10" x14ac:dyDescent="0.15">
      <c r="A61" s="345" t="s">
        <v>1126</v>
      </c>
      <c r="B61" s="298" t="s">
        <v>1127</v>
      </c>
      <c r="C61" s="330">
        <v>3570</v>
      </c>
      <c r="D61">
        <v>5036112042</v>
      </c>
      <c r="E61">
        <v>5036812042</v>
      </c>
      <c r="F61">
        <v>5037512042</v>
      </c>
      <c r="G61">
        <v>5038212042</v>
      </c>
      <c r="H61"/>
      <c r="J61" s="436" t="s">
        <v>1128</v>
      </c>
    </row>
    <row r="62" spans="1:10" x14ac:dyDescent="0.15">
      <c r="A62" s="345" t="s">
        <v>1129</v>
      </c>
      <c r="B62" s="298" t="s">
        <v>1130</v>
      </c>
      <c r="C62" s="330">
        <v>4650</v>
      </c>
      <c r="D62">
        <v>5036112051</v>
      </c>
      <c r="E62">
        <v>5036812051</v>
      </c>
      <c r="F62">
        <v>5037512051</v>
      </c>
      <c r="G62">
        <v>5038212051</v>
      </c>
      <c r="H62"/>
      <c r="J62" s="436" t="s">
        <v>1131</v>
      </c>
    </row>
    <row r="63" spans="1:10" x14ac:dyDescent="0.15">
      <c r="A63" s="345" t="s">
        <v>1132</v>
      </c>
      <c r="B63" s="298" t="s">
        <v>1133</v>
      </c>
      <c r="C63" s="330">
        <v>5730</v>
      </c>
      <c r="D63">
        <v>5036112067</v>
      </c>
      <c r="E63">
        <v>5036812067</v>
      </c>
      <c r="F63">
        <v>5037512067</v>
      </c>
      <c r="G63">
        <v>5038212067</v>
      </c>
      <c r="H63"/>
      <c r="J63" s="436" t="s">
        <v>1134</v>
      </c>
    </row>
    <row r="64" spans="1:10" x14ac:dyDescent="0.15">
      <c r="A64" s="345" t="s">
        <v>1135</v>
      </c>
      <c r="B64" s="298" t="s">
        <v>589</v>
      </c>
      <c r="C64" s="330">
        <v>5950</v>
      </c>
      <c r="D64">
        <v>5036112076</v>
      </c>
      <c r="E64">
        <v>5036812076</v>
      </c>
      <c r="F64">
        <v>5037512076</v>
      </c>
      <c r="G64">
        <v>5038212076</v>
      </c>
      <c r="H64"/>
      <c r="I64" t="s">
        <v>823</v>
      </c>
      <c r="J64" s="436" t="s">
        <v>1136</v>
      </c>
    </row>
    <row r="65" spans="1:10" x14ac:dyDescent="0.15">
      <c r="A65" s="345" t="s">
        <v>1137</v>
      </c>
      <c r="B65" s="298" t="s">
        <v>590</v>
      </c>
      <c r="C65" s="330">
        <v>4870</v>
      </c>
      <c r="D65">
        <v>5036112085</v>
      </c>
      <c r="E65">
        <v>5036812085</v>
      </c>
      <c r="F65">
        <v>5037512085</v>
      </c>
      <c r="G65">
        <v>5038212085</v>
      </c>
      <c r="H65"/>
      <c r="I65" t="s">
        <v>824</v>
      </c>
      <c r="J65" s="436" t="s">
        <v>1138</v>
      </c>
    </row>
    <row r="66" spans="1:10" x14ac:dyDescent="0.15">
      <c r="A66" s="345" t="s">
        <v>1139</v>
      </c>
      <c r="B66" s="298" t="s">
        <v>738</v>
      </c>
      <c r="C66" s="330">
        <v>4650</v>
      </c>
      <c r="D66">
        <v>5036112094</v>
      </c>
      <c r="E66">
        <v>5036812094</v>
      </c>
      <c r="F66">
        <v>5037512094</v>
      </c>
      <c r="G66">
        <v>5038212094</v>
      </c>
      <c r="H66"/>
      <c r="J66" s="436" t="s">
        <v>1140</v>
      </c>
    </row>
    <row r="67" spans="1:10" x14ac:dyDescent="0.15">
      <c r="A67" s="345" t="s">
        <v>1141</v>
      </c>
      <c r="B67" s="298" t="s">
        <v>739</v>
      </c>
      <c r="C67" s="330">
        <v>5950</v>
      </c>
      <c r="D67">
        <v>5036112103</v>
      </c>
      <c r="E67">
        <v>5036812103</v>
      </c>
      <c r="F67">
        <v>5037512103</v>
      </c>
      <c r="G67">
        <v>5038212103</v>
      </c>
      <c r="H67"/>
      <c r="I67" t="s">
        <v>823</v>
      </c>
      <c r="J67" s="436" t="s">
        <v>1142</v>
      </c>
    </row>
    <row r="68" spans="1:10" x14ac:dyDescent="0.15">
      <c r="A68" s="345" t="s">
        <v>1143</v>
      </c>
      <c r="B68" s="298" t="s">
        <v>740</v>
      </c>
      <c r="C68" s="330">
        <v>5950</v>
      </c>
      <c r="D68">
        <v>5036112112</v>
      </c>
      <c r="E68">
        <v>5036812112</v>
      </c>
      <c r="F68">
        <v>5037512112</v>
      </c>
      <c r="G68">
        <v>5038212112</v>
      </c>
      <c r="H68"/>
      <c r="I68" t="s">
        <v>825</v>
      </c>
      <c r="J68" s="436" t="s">
        <v>1144</v>
      </c>
    </row>
    <row r="69" spans="1:10" x14ac:dyDescent="0.15">
      <c r="A69" s="345" t="s">
        <v>1145</v>
      </c>
      <c r="B69" s="298" t="s">
        <v>642</v>
      </c>
      <c r="C69" s="330">
        <v>3790</v>
      </c>
      <c r="D69">
        <v>5036112121</v>
      </c>
      <c r="E69">
        <v>5036812121</v>
      </c>
      <c r="F69">
        <v>5037512121</v>
      </c>
      <c r="G69">
        <v>5038212121</v>
      </c>
      <c r="H69"/>
      <c r="I69" t="s">
        <v>823</v>
      </c>
      <c r="J69" s="436" t="s">
        <v>1146</v>
      </c>
    </row>
    <row r="70" spans="1:10" x14ac:dyDescent="0.15">
      <c r="A70" s="345" t="s">
        <v>1147</v>
      </c>
      <c r="B70" s="298" t="s">
        <v>644</v>
      </c>
      <c r="C70" s="330">
        <v>4650</v>
      </c>
      <c r="D70">
        <v>5036112137</v>
      </c>
      <c r="E70">
        <v>5036812137</v>
      </c>
      <c r="F70">
        <v>5037512137</v>
      </c>
      <c r="G70">
        <v>5038212137</v>
      </c>
      <c r="H70"/>
      <c r="J70" s="436" t="s">
        <v>1148</v>
      </c>
    </row>
    <row r="71" spans="1:10" x14ac:dyDescent="0.15">
      <c r="A71" s="345" t="s">
        <v>1149</v>
      </c>
      <c r="B71" s="298" t="s">
        <v>741</v>
      </c>
      <c r="C71" s="330">
        <v>3030</v>
      </c>
      <c r="D71">
        <v>5036112146</v>
      </c>
      <c r="E71">
        <v>5036812146</v>
      </c>
      <c r="F71">
        <v>5037512146</v>
      </c>
      <c r="G71">
        <v>5038212146</v>
      </c>
      <c r="H71"/>
      <c r="J71" s="436" t="s">
        <v>1150</v>
      </c>
    </row>
    <row r="72" spans="1:10" x14ac:dyDescent="0.15">
      <c r="A72" s="345" t="s">
        <v>1151</v>
      </c>
      <c r="B72" s="298" t="s">
        <v>742</v>
      </c>
      <c r="C72" s="330">
        <v>4110</v>
      </c>
      <c r="D72">
        <v>5036112164</v>
      </c>
      <c r="E72">
        <v>5036812164</v>
      </c>
      <c r="F72">
        <v>5037512164</v>
      </c>
      <c r="G72">
        <v>5038212164</v>
      </c>
      <c r="H72"/>
      <c r="J72" s="436" t="s">
        <v>1152</v>
      </c>
    </row>
    <row r="73" spans="1:10" x14ac:dyDescent="0.15">
      <c r="A73" s="345" t="s">
        <v>1153</v>
      </c>
      <c r="B73" s="298" t="s">
        <v>593</v>
      </c>
      <c r="C73" s="330">
        <v>3030</v>
      </c>
      <c r="D73">
        <v>5036112173</v>
      </c>
      <c r="E73">
        <v>5036812173</v>
      </c>
      <c r="F73">
        <v>5037512173</v>
      </c>
      <c r="G73">
        <v>5038212173</v>
      </c>
      <c r="H73"/>
      <c r="J73" s="436" t="s">
        <v>1154</v>
      </c>
    </row>
    <row r="74" spans="1:10" x14ac:dyDescent="0.15">
      <c r="A74" s="345" t="s">
        <v>1155</v>
      </c>
      <c r="B74" s="298" t="s">
        <v>594</v>
      </c>
      <c r="C74" s="330">
        <v>3570</v>
      </c>
      <c r="D74">
        <v>5036112182</v>
      </c>
      <c r="E74">
        <v>5036812182</v>
      </c>
      <c r="F74">
        <v>5037512182</v>
      </c>
      <c r="G74">
        <v>5038212182</v>
      </c>
      <c r="H74"/>
      <c r="J74" s="436" t="s">
        <v>1156</v>
      </c>
    </row>
    <row r="75" spans="1:10" x14ac:dyDescent="0.15">
      <c r="A75" s="345" t="s">
        <v>1157</v>
      </c>
      <c r="B75" s="298" t="s">
        <v>743</v>
      </c>
      <c r="C75" s="330">
        <v>17000</v>
      </c>
      <c r="D75">
        <v>5036112191</v>
      </c>
      <c r="E75">
        <v>5036812191</v>
      </c>
      <c r="F75">
        <v>5037512191</v>
      </c>
      <c r="G75">
        <v>5038212191</v>
      </c>
      <c r="H75"/>
      <c r="I75" t="s">
        <v>1158</v>
      </c>
      <c r="J75" s="436" t="s">
        <v>1159</v>
      </c>
    </row>
    <row r="76" spans="1:10" x14ac:dyDescent="0.15">
      <c r="A76" s="345" t="s">
        <v>1160</v>
      </c>
      <c r="B76" s="298" t="s">
        <v>951</v>
      </c>
      <c r="C76" s="330">
        <v>12000</v>
      </c>
      <c r="D76">
        <v>5036112207</v>
      </c>
      <c r="E76">
        <v>5036812207</v>
      </c>
      <c r="F76">
        <v>5037512207</v>
      </c>
      <c r="G76">
        <v>5038212207</v>
      </c>
      <c r="H76"/>
      <c r="I76" t="s">
        <v>1158</v>
      </c>
      <c r="J76" s="436" t="s">
        <v>1161</v>
      </c>
    </row>
    <row r="77" spans="1:10" x14ac:dyDescent="0.15">
      <c r="A77" s="345" t="s">
        <v>1162</v>
      </c>
      <c r="B77" s="298" t="s">
        <v>663</v>
      </c>
      <c r="C77" s="330">
        <v>12320</v>
      </c>
      <c r="D77">
        <v>5036112225</v>
      </c>
      <c r="E77">
        <v>5036812225</v>
      </c>
      <c r="F77">
        <v>5037512225</v>
      </c>
      <c r="G77">
        <v>5038212225</v>
      </c>
      <c r="H77"/>
      <c r="J77" s="436" t="s">
        <v>1163</v>
      </c>
    </row>
    <row r="78" spans="1:10" x14ac:dyDescent="0.15">
      <c r="A78" s="345" t="s">
        <v>1164</v>
      </c>
      <c r="B78" s="298" t="s">
        <v>664</v>
      </c>
      <c r="C78" s="330">
        <v>23320</v>
      </c>
      <c r="D78">
        <v>5036112234</v>
      </c>
      <c r="E78">
        <v>5036812234</v>
      </c>
      <c r="F78">
        <v>5037512234</v>
      </c>
      <c r="G78">
        <v>5038212234</v>
      </c>
      <c r="H78"/>
      <c r="J78" s="436" t="s">
        <v>1165</v>
      </c>
    </row>
    <row r="79" spans="1:10" x14ac:dyDescent="0.15">
      <c r="A79" s="345" t="s">
        <v>1166</v>
      </c>
      <c r="B79" s="298" t="s">
        <v>665</v>
      </c>
      <c r="C79" s="330">
        <v>34320</v>
      </c>
      <c r="D79">
        <v>5036112243</v>
      </c>
      <c r="E79">
        <v>5036812243</v>
      </c>
      <c r="F79">
        <v>5037512243</v>
      </c>
      <c r="G79">
        <v>5038212243</v>
      </c>
      <c r="H79"/>
      <c r="J79" s="436" t="s">
        <v>1167</v>
      </c>
    </row>
    <row r="80" spans="1:10" x14ac:dyDescent="0.15">
      <c r="A80" s="345" t="s">
        <v>1168</v>
      </c>
      <c r="B80" s="298" t="s">
        <v>583</v>
      </c>
      <c r="C80" s="330">
        <v>34320</v>
      </c>
      <c r="D80">
        <v>5036112252</v>
      </c>
      <c r="E80">
        <v>5036812252</v>
      </c>
      <c r="F80">
        <v>5037512252</v>
      </c>
      <c r="G80">
        <v>5038212252</v>
      </c>
      <c r="H80"/>
      <c r="J80" s="436" t="s">
        <v>1169</v>
      </c>
    </row>
    <row r="81" spans="1:10" x14ac:dyDescent="0.15">
      <c r="A81" s="345" t="s">
        <v>1170</v>
      </c>
      <c r="B81" s="298" t="s">
        <v>584</v>
      </c>
      <c r="C81" s="330">
        <v>56320</v>
      </c>
      <c r="D81">
        <v>5036112261</v>
      </c>
      <c r="E81">
        <v>5036812261</v>
      </c>
      <c r="F81">
        <v>5037512261</v>
      </c>
      <c r="G81">
        <v>5038212261</v>
      </c>
      <c r="H81"/>
      <c r="J81" s="436" t="s">
        <v>1171</v>
      </c>
    </row>
    <row r="82" spans="1:10" x14ac:dyDescent="0.15">
      <c r="A82" s="345" t="s">
        <v>1172</v>
      </c>
      <c r="B82" s="298" t="s">
        <v>952</v>
      </c>
      <c r="C82" s="330">
        <v>3710</v>
      </c>
      <c r="D82">
        <v>5036112277</v>
      </c>
      <c r="E82">
        <v>5036812277</v>
      </c>
      <c r="F82">
        <v>5037512277</v>
      </c>
      <c r="G82">
        <v>5038212277</v>
      </c>
      <c r="H82"/>
      <c r="J82" s="436" t="s">
        <v>1173</v>
      </c>
    </row>
    <row r="83" spans="1:10" x14ac:dyDescent="0.15">
      <c r="A83" s="345" t="s">
        <v>1174</v>
      </c>
      <c r="B83" s="298" t="s">
        <v>953</v>
      </c>
      <c r="C83" s="330">
        <v>5400</v>
      </c>
      <c r="D83">
        <v>5036112286</v>
      </c>
      <c r="E83">
        <v>5036812286</v>
      </c>
      <c r="F83">
        <v>5037512286</v>
      </c>
      <c r="G83">
        <v>5038212286</v>
      </c>
      <c r="H83"/>
      <c r="J83" s="436" t="s">
        <v>1175</v>
      </c>
    </row>
    <row r="84" spans="1:10" x14ac:dyDescent="0.15">
      <c r="A84" s="345" t="s">
        <v>1176</v>
      </c>
      <c r="B84" s="298" t="s">
        <v>591</v>
      </c>
      <c r="C84" s="330">
        <v>3570</v>
      </c>
      <c r="D84">
        <v>5036112295</v>
      </c>
      <c r="E84">
        <v>5036812295</v>
      </c>
      <c r="F84">
        <v>5037512295</v>
      </c>
      <c r="G84">
        <v>5038212295</v>
      </c>
      <c r="H84"/>
      <c r="J84" s="436" t="s">
        <v>1177</v>
      </c>
    </row>
    <row r="85" spans="1:10" x14ac:dyDescent="0.15">
      <c r="A85" s="345" t="s">
        <v>1178</v>
      </c>
      <c r="B85" s="298" t="s">
        <v>1179</v>
      </c>
      <c r="C85" s="330">
        <v>5730</v>
      </c>
      <c r="D85">
        <v>5036112304</v>
      </c>
      <c r="E85">
        <v>5036812304</v>
      </c>
      <c r="F85">
        <v>5037512304</v>
      </c>
      <c r="G85">
        <v>5038212304</v>
      </c>
      <c r="H85"/>
      <c r="J85" s="436" t="s">
        <v>1180</v>
      </c>
    </row>
    <row r="86" spans="1:10" x14ac:dyDescent="0.15">
      <c r="A86" s="345" t="s">
        <v>1181</v>
      </c>
      <c r="B86" s="298" t="s">
        <v>585</v>
      </c>
      <c r="C86" s="330">
        <v>2490</v>
      </c>
      <c r="D86">
        <v>5036112313</v>
      </c>
      <c r="E86">
        <v>5036812313</v>
      </c>
      <c r="F86">
        <v>5037512313</v>
      </c>
      <c r="G86">
        <v>5038212313</v>
      </c>
      <c r="H86"/>
      <c r="J86" s="436" t="s">
        <v>1182</v>
      </c>
    </row>
    <row r="87" spans="1:10" x14ac:dyDescent="0.15">
      <c r="A87" s="345" t="s">
        <v>1183</v>
      </c>
      <c r="B87" s="298" t="s">
        <v>736</v>
      </c>
      <c r="C87" s="330">
        <v>3570</v>
      </c>
      <c r="D87">
        <v>5036112322</v>
      </c>
      <c r="E87">
        <v>5036812322</v>
      </c>
      <c r="F87">
        <v>5037512322</v>
      </c>
      <c r="G87">
        <v>5038212322</v>
      </c>
      <c r="H87"/>
      <c r="J87" s="436" t="s">
        <v>1184</v>
      </c>
    </row>
    <row r="88" spans="1:10" x14ac:dyDescent="0.15">
      <c r="A88" s="345" t="s">
        <v>1185</v>
      </c>
      <c r="B88" s="298" t="s">
        <v>737</v>
      </c>
      <c r="C88" s="330">
        <v>5730</v>
      </c>
      <c r="D88">
        <v>5036112331</v>
      </c>
      <c r="E88">
        <v>5036812331</v>
      </c>
      <c r="F88">
        <v>5037512331</v>
      </c>
      <c r="G88">
        <v>5038212331</v>
      </c>
      <c r="H88"/>
      <c r="J88" s="436" t="s">
        <v>1186</v>
      </c>
    </row>
    <row r="89" spans="1:10" x14ac:dyDescent="0.15">
      <c r="A89" s="345" t="s">
        <v>1187</v>
      </c>
      <c r="B89" s="298" t="s">
        <v>744</v>
      </c>
      <c r="C89" s="330">
        <v>3570</v>
      </c>
      <c r="D89">
        <v>5036112347</v>
      </c>
      <c r="E89">
        <v>5036812347</v>
      </c>
      <c r="F89">
        <v>5037512347</v>
      </c>
      <c r="G89">
        <v>5038212347</v>
      </c>
      <c r="H89"/>
      <c r="J89" s="436" t="s">
        <v>1188</v>
      </c>
    </row>
    <row r="90" spans="1:10" x14ac:dyDescent="0.15">
      <c r="A90" s="345" t="s">
        <v>1189</v>
      </c>
      <c r="B90" s="298" t="s">
        <v>745</v>
      </c>
      <c r="C90" s="330">
        <v>5400</v>
      </c>
      <c r="D90">
        <v>5036112356</v>
      </c>
      <c r="E90">
        <v>5036812356</v>
      </c>
      <c r="F90">
        <v>5037512356</v>
      </c>
      <c r="G90">
        <v>5038212356</v>
      </c>
      <c r="H90"/>
      <c r="J90" s="436" t="s">
        <v>1190</v>
      </c>
    </row>
    <row r="91" spans="1:10" x14ac:dyDescent="0.15">
      <c r="A91" s="345" t="s">
        <v>1191</v>
      </c>
      <c r="B91" s="298" t="s">
        <v>954</v>
      </c>
      <c r="C91" s="330">
        <v>2490</v>
      </c>
      <c r="D91">
        <v>5036112365</v>
      </c>
      <c r="E91">
        <v>5036812365</v>
      </c>
      <c r="F91">
        <v>5037512365</v>
      </c>
      <c r="G91">
        <v>5038212365</v>
      </c>
      <c r="H91"/>
      <c r="J91" s="436" t="s">
        <v>1192</v>
      </c>
    </row>
    <row r="92" spans="1:10" x14ac:dyDescent="0.15">
      <c r="A92" s="345" t="s">
        <v>1193</v>
      </c>
      <c r="B92" s="298" t="s">
        <v>955</v>
      </c>
      <c r="C92" s="330">
        <v>3570</v>
      </c>
      <c r="D92">
        <v>5036112374</v>
      </c>
      <c r="E92">
        <v>5036812374</v>
      </c>
      <c r="F92">
        <v>5037512374</v>
      </c>
      <c r="G92">
        <v>5038212374</v>
      </c>
      <c r="H92"/>
      <c r="J92" s="436" t="s">
        <v>1194</v>
      </c>
    </row>
    <row r="93" spans="1:10" x14ac:dyDescent="0.15">
      <c r="A93" s="345" t="s">
        <v>1195</v>
      </c>
      <c r="B93" s="298" t="s">
        <v>597</v>
      </c>
      <c r="C93" s="330">
        <v>2490</v>
      </c>
      <c r="D93">
        <v>5036112383</v>
      </c>
      <c r="E93">
        <v>5036812383</v>
      </c>
      <c r="F93">
        <v>5037512383</v>
      </c>
      <c r="G93">
        <v>5038212383</v>
      </c>
      <c r="H93"/>
      <c r="J93" s="436" t="s">
        <v>1196</v>
      </c>
    </row>
    <row r="94" spans="1:10" x14ac:dyDescent="0.15">
      <c r="A94" s="345" t="s">
        <v>1197</v>
      </c>
      <c r="B94" s="298" t="s">
        <v>598</v>
      </c>
      <c r="C94" s="330">
        <v>3570</v>
      </c>
      <c r="D94">
        <v>5036112392</v>
      </c>
      <c r="E94">
        <v>5036812392</v>
      </c>
      <c r="F94">
        <v>5037512392</v>
      </c>
      <c r="G94">
        <v>5038212392</v>
      </c>
      <c r="H94"/>
      <c r="J94" s="436" t="s">
        <v>1198</v>
      </c>
    </row>
    <row r="95" spans="1:10" x14ac:dyDescent="0.15">
      <c r="A95" s="345" t="s">
        <v>1199</v>
      </c>
      <c r="B95" s="298" t="s">
        <v>595</v>
      </c>
      <c r="C95" s="330">
        <v>2490</v>
      </c>
      <c r="D95">
        <v>5036112401</v>
      </c>
      <c r="E95">
        <v>5036812401</v>
      </c>
      <c r="F95">
        <v>5037512401</v>
      </c>
      <c r="G95">
        <v>5038212401</v>
      </c>
      <c r="H95"/>
      <c r="J95" s="436" t="s">
        <v>1200</v>
      </c>
    </row>
    <row r="96" spans="1:10" x14ac:dyDescent="0.15">
      <c r="A96" s="345" t="s">
        <v>1201</v>
      </c>
      <c r="B96" s="298" t="s">
        <v>596</v>
      </c>
      <c r="C96" s="330">
        <v>3570</v>
      </c>
      <c r="D96">
        <v>5036112417</v>
      </c>
      <c r="E96">
        <v>5036812417</v>
      </c>
      <c r="F96">
        <v>5037512417</v>
      </c>
      <c r="G96">
        <v>5038212417</v>
      </c>
      <c r="H96"/>
      <c r="J96" s="436" t="s">
        <v>1202</v>
      </c>
    </row>
    <row r="97" spans="1:10" x14ac:dyDescent="0.15">
      <c r="A97" s="345" t="s">
        <v>1203</v>
      </c>
      <c r="B97" s="298" t="s">
        <v>1204</v>
      </c>
      <c r="C97" s="330">
        <v>3030</v>
      </c>
      <c r="D97">
        <v>5036112426</v>
      </c>
      <c r="E97">
        <v>5036812426</v>
      </c>
      <c r="F97">
        <v>5037512426</v>
      </c>
      <c r="G97">
        <v>5038212426</v>
      </c>
      <c r="H97"/>
      <c r="J97" s="436" t="s">
        <v>1205</v>
      </c>
    </row>
    <row r="98" spans="1:10" x14ac:dyDescent="0.15">
      <c r="A98" s="345" t="s">
        <v>1206</v>
      </c>
      <c r="B98" s="298" t="s">
        <v>956</v>
      </c>
      <c r="C98" s="330">
        <v>4220</v>
      </c>
      <c r="D98">
        <v>5036112435</v>
      </c>
      <c r="E98">
        <v>5036812435</v>
      </c>
      <c r="F98">
        <v>5037512435</v>
      </c>
      <c r="G98">
        <v>5038212435</v>
      </c>
      <c r="H98"/>
      <c r="J98" s="436" t="s">
        <v>1207</v>
      </c>
    </row>
    <row r="99" spans="1:10" x14ac:dyDescent="0.15">
      <c r="A99" s="345" t="s">
        <v>1208</v>
      </c>
      <c r="B99" s="298" t="s">
        <v>828</v>
      </c>
      <c r="C99" s="330">
        <v>2160</v>
      </c>
      <c r="D99">
        <v>5036112444</v>
      </c>
      <c r="E99">
        <v>5036812444</v>
      </c>
      <c r="F99">
        <v>5037512444</v>
      </c>
      <c r="G99">
        <v>5038212444</v>
      </c>
      <c r="H99"/>
      <c r="J99" s="436" t="s">
        <v>1209</v>
      </c>
    </row>
    <row r="100" spans="1:10" x14ac:dyDescent="0.15">
      <c r="A100" s="345" t="s">
        <v>1210</v>
      </c>
      <c r="B100" s="298" t="s">
        <v>829</v>
      </c>
      <c r="C100" s="330">
        <v>3240</v>
      </c>
      <c r="D100">
        <v>5036112453</v>
      </c>
      <c r="E100">
        <v>5036812453</v>
      </c>
      <c r="F100">
        <v>5037512453</v>
      </c>
      <c r="G100">
        <v>5038212453</v>
      </c>
      <c r="H100"/>
      <c r="J100" s="436" t="s">
        <v>1211</v>
      </c>
    </row>
    <row r="101" spans="1:10" x14ac:dyDescent="0.15">
      <c r="A101" s="345" t="s">
        <v>1212</v>
      </c>
      <c r="B101" s="298" t="s">
        <v>826</v>
      </c>
      <c r="C101" s="330">
        <v>2700</v>
      </c>
      <c r="D101">
        <v>5036112462</v>
      </c>
      <c r="E101">
        <v>5036812462</v>
      </c>
      <c r="F101">
        <v>5037512462</v>
      </c>
      <c r="G101">
        <v>5038212462</v>
      </c>
      <c r="H101"/>
      <c r="J101" s="436" t="s">
        <v>1213</v>
      </c>
    </row>
    <row r="102" spans="1:10" x14ac:dyDescent="0.15">
      <c r="A102" s="345" t="s">
        <v>1214</v>
      </c>
      <c r="B102" s="298" t="s">
        <v>827</v>
      </c>
      <c r="C102" s="330">
        <v>3240</v>
      </c>
      <c r="D102">
        <v>5036112471</v>
      </c>
      <c r="E102">
        <v>5036812471</v>
      </c>
      <c r="F102">
        <v>5037512471</v>
      </c>
      <c r="G102">
        <v>5038212471</v>
      </c>
      <c r="H102"/>
      <c r="J102" s="436" t="s">
        <v>1215</v>
      </c>
    </row>
    <row r="103" spans="1:10" x14ac:dyDescent="0.15">
      <c r="A103" s="345" t="s">
        <v>1216</v>
      </c>
      <c r="B103" s="298" t="s">
        <v>746</v>
      </c>
      <c r="C103" s="330">
        <v>1950</v>
      </c>
      <c r="D103">
        <v>5036112487</v>
      </c>
      <c r="E103">
        <v>5036812487</v>
      </c>
      <c r="F103">
        <v>5037512487</v>
      </c>
      <c r="G103">
        <v>5038212487</v>
      </c>
      <c r="H103"/>
      <c r="J103" s="436" t="s">
        <v>1217</v>
      </c>
    </row>
    <row r="104" spans="1:10" x14ac:dyDescent="0.15">
      <c r="A104" s="345" t="s">
        <v>1218</v>
      </c>
      <c r="B104" s="298" t="s">
        <v>747</v>
      </c>
      <c r="C104" s="330">
        <v>2490</v>
      </c>
      <c r="D104">
        <v>5036112496</v>
      </c>
      <c r="E104">
        <v>5036812496</v>
      </c>
      <c r="F104">
        <v>5037512496</v>
      </c>
      <c r="G104">
        <v>5038212496</v>
      </c>
      <c r="H104"/>
      <c r="J104" s="436" t="s">
        <v>1219</v>
      </c>
    </row>
    <row r="105" spans="1:10" x14ac:dyDescent="0.15">
      <c r="A105" s="345" t="s">
        <v>1220</v>
      </c>
      <c r="B105" s="298" t="s">
        <v>1221</v>
      </c>
      <c r="C105" s="330">
        <v>1950</v>
      </c>
      <c r="D105">
        <v>5036112505</v>
      </c>
      <c r="E105">
        <v>5036812505</v>
      </c>
      <c r="F105">
        <v>5037512505</v>
      </c>
      <c r="G105">
        <v>5038212505</v>
      </c>
      <c r="H105"/>
      <c r="J105" s="436" t="s">
        <v>1222</v>
      </c>
    </row>
    <row r="106" spans="1:10" x14ac:dyDescent="0.15">
      <c r="A106" s="345" t="s">
        <v>1223</v>
      </c>
      <c r="B106" s="298" t="s">
        <v>1224</v>
      </c>
      <c r="C106" s="330">
        <v>3030</v>
      </c>
      <c r="D106">
        <v>5036112514</v>
      </c>
      <c r="E106">
        <v>5036812514</v>
      </c>
      <c r="F106">
        <v>5037512514</v>
      </c>
      <c r="G106">
        <v>5038212514</v>
      </c>
      <c r="H106"/>
      <c r="J106" s="436" t="s">
        <v>1225</v>
      </c>
    </row>
    <row r="107" spans="1:10" x14ac:dyDescent="0.15">
      <c r="A107" s="345" t="s">
        <v>1226</v>
      </c>
      <c r="B107" s="298" t="s">
        <v>1227</v>
      </c>
      <c r="C107" s="330">
        <v>3570</v>
      </c>
      <c r="D107">
        <v>5036112523</v>
      </c>
      <c r="E107">
        <v>5036812523</v>
      </c>
      <c r="F107">
        <v>5037512523</v>
      </c>
      <c r="G107">
        <v>5038212523</v>
      </c>
      <c r="H107"/>
      <c r="J107" s="436" t="s">
        <v>1228</v>
      </c>
    </row>
    <row r="108" spans="1:10" x14ac:dyDescent="0.15">
      <c r="A108" s="345" t="s">
        <v>1229</v>
      </c>
      <c r="B108" s="298" t="s">
        <v>1230</v>
      </c>
      <c r="C108" s="330">
        <v>2490</v>
      </c>
      <c r="D108">
        <v>5036112532</v>
      </c>
      <c r="E108">
        <v>5036812532</v>
      </c>
      <c r="F108">
        <v>5037512532</v>
      </c>
      <c r="G108">
        <v>5038212532</v>
      </c>
      <c r="H108"/>
      <c r="J108" s="436" t="s">
        <v>1231</v>
      </c>
    </row>
    <row r="109" spans="1:10" x14ac:dyDescent="0.15">
      <c r="A109" s="345" t="s">
        <v>1232</v>
      </c>
      <c r="B109" s="298" t="s">
        <v>957</v>
      </c>
      <c r="C109" s="330">
        <v>4110</v>
      </c>
      <c r="D109">
        <v>5036112541</v>
      </c>
      <c r="E109">
        <v>5036812541</v>
      </c>
      <c r="F109">
        <v>5037512541</v>
      </c>
      <c r="G109">
        <v>5038212541</v>
      </c>
      <c r="H109"/>
      <c r="I109" t="s">
        <v>592</v>
      </c>
      <c r="J109" s="436" t="s">
        <v>1233</v>
      </c>
    </row>
    <row r="110" spans="1:10" x14ac:dyDescent="0.15">
      <c r="A110" s="345" t="s">
        <v>1234</v>
      </c>
      <c r="B110" s="298" t="s">
        <v>599</v>
      </c>
      <c r="C110" s="330">
        <v>3030</v>
      </c>
      <c r="D110">
        <v>5036112557</v>
      </c>
      <c r="E110">
        <v>5036812557</v>
      </c>
      <c r="F110">
        <v>5037512557</v>
      </c>
      <c r="G110">
        <v>5038212557</v>
      </c>
      <c r="H110"/>
      <c r="I110" t="s">
        <v>592</v>
      </c>
      <c r="J110" s="436" t="s">
        <v>1235</v>
      </c>
    </row>
    <row r="111" spans="1:10" x14ac:dyDescent="0.15">
      <c r="A111" s="345" t="s">
        <v>1236</v>
      </c>
      <c r="B111" s="298" t="s">
        <v>958</v>
      </c>
      <c r="C111" s="330">
        <v>3780</v>
      </c>
      <c r="D111">
        <v>5036112566</v>
      </c>
      <c r="E111">
        <v>5036812566</v>
      </c>
      <c r="F111">
        <v>5037512566</v>
      </c>
      <c r="G111">
        <v>5038212566</v>
      </c>
      <c r="H111"/>
      <c r="I111" t="s">
        <v>592</v>
      </c>
      <c r="J111" s="436" t="s">
        <v>1237</v>
      </c>
    </row>
    <row r="112" spans="1:10" x14ac:dyDescent="0.15">
      <c r="A112" s="345" t="s">
        <v>1238</v>
      </c>
      <c r="B112" s="298" t="s">
        <v>748</v>
      </c>
      <c r="C112" s="330">
        <v>1950</v>
      </c>
      <c r="D112">
        <v>5036112575</v>
      </c>
      <c r="E112">
        <v>5036812575</v>
      </c>
      <c r="F112">
        <v>5037512575</v>
      </c>
      <c r="G112">
        <v>5038212575</v>
      </c>
      <c r="H112"/>
      <c r="J112" s="436" t="s">
        <v>1239</v>
      </c>
    </row>
    <row r="113" spans="1:10" x14ac:dyDescent="0.15">
      <c r="A113" s="345" t="s">
        <v>1240</v>
      </c>
      <c r="B113" s="298" t="s">
        <v>1241</v>
      </c>
      <c r="C113" s="330">
        <v>3240</v>
      </c>
      <c r="D113">
        <v>5036112584</v>
      </c>
      <c r="E113">
        <v>5036812584</v>
      </c>
      <c r="F113">
        <v>5037512584</v>
      </c>
      <c r="G113">
        <v>5038212584</v>
      </c>
      <c r="H113"/>
      <c r="I113" t="s">
        <v>592</v>
      </c>
      <c r="J113" s="436" t="s">
        <v>1242</v>
      </c>
    </row>
    <row r="114" spans="1:10" x14ac:dyDescent="0.15">
      <c r="A114" s="345" t="s">
        <v>1243</v>
      </c>
      <c r="B114" s="298" t="s">
        <v>1244</v>
      </c>
      <c r="C114" s="330">
        <v>3790</v>
      </c>
      <c r="D114">
        <v>5036112593</v>
      </c>
      <c r="E114">
        <v>5036812593</v>
      </c>
      <c r="F114">
        <v>5037512593</v>
      </c>
      <c r="G114">
        <v>5038212593</v>
      </c>
      <c r="H114"/>
      <c r="J114" s="436" t="s">
        <v>1245</v>
      </c>
    </row>
    <row r="115" spans="1:10" x14ac:dyDescent="0.15">
      <c r="A115" s="345" t="s">
        <v>1246</v>
      </c>
      <c r="B115" s="298" t="s">
        <v>749</v>
      </c>
      <c r="C115" s="330">
        <v>1580</v>
      </c>
      <c r="D115">
        <v>5036112602</v>
      </c>
      <c r="E115">
        <v>5036812602</v>
      </c>
      <c r="F115">
        <v>5037512602</v>
      </c>
      <c r="G115">
        <v>5038212602</v>
      </c>
      <c r="H115"/>
      <c r="J115" s="436" t="s">
        <v>1247</v>
      </c>
    </row>
    <row r="116" spans="1:10" x14ac:dyDescent="0.15">
      <c r="A116" s="345" t="s">
        <v>1248</v>
      </c>
      <c r="B116" s="298" t="s">
        <v>750</v>
      </c>
      <c r="C116" s="330">
        <v>1950</v>
      </c>
      <c r="D116">
        <v>5036112611</v>
      </c>
      <c r="E116">
        <v>5036812611</v>
      </c>
      <c r="F116">
        <v>5037512611</v>
      </c>
      <c r="G116">
        <v>5038212611</v>
      </c>
      <c r="H116"/>
      <c r="J116" s="436" t="s">
        <v>1249</v>
      </c>
    </row>
    <row r="117" spans="1:10" x14ac:dyDescent="0.15">
      <c r="A117" s="345" t="s">
        <v>1250</v>
      </c>
      <c r="B117" s="298" t="s">
        <v>751</v>
      </c>
      <c r="C117" s="330">
        <v>2490</v>
      </c>
      <c r="D117">
        <v>5036112627</v>
      </c>
      <c r="E117">
        <v>5036812627</v>
      </c>
      <c r="F117">
        <v>5037512627</v>
      </c>
      <c r="G117">
        <v>5038212627</v>
      </c>
      <c r="H117"/>
      <c r="J117" s="436" t="s">
        <v>1251</v>
      </c>
    </row>
    <row r="118" spans="1:10" x14ac:dyDescent="0.15">
      <c r="A118" s="345" t="s">
        <v>1252</v>
      </c>
      <c r="B118" s="298" t="s">
        <v>752</v>
      </c>
      <c r="C118" s="330">
        <v>3300</v>
      </c>
      <c r="D118">
        <v>5036112636</v>
      </c>
      <c r="E118">
        <v>5036812636</v>
      </c>
      <c r="F118">
        <v>5037512636</v>
      </c>
      <c r="G118">
        <v>5038212636</v>
      </c>
      <c r="H118"/>
      <c r="J118" s="436" t="s">
        <v>1253</v>
      </c>
    </row>
    <row r="119" spans="1:10" x14ac:dyDescent="0.15">
      <c r="A119" s="345" t="s">
        <v>1254</v>
      </c>
      <c r="B119" s="298" t="s">
        <v>753</v>
      </c>
      <c r="C119" s="330">
        <v>3030</v>
      </c>
      <c r="D119">
        <v>5036112645</v>
      </c>
      <c r="E119">
        <v>5036812645</v>
      </c>
      <c r="F119">
        <v>5037512645</v>
      </c>
      <c r="G119">
        <v>5038212645</v>
      </c>
      <c r="H119"/>
      <c r="J119" s="436" t="s">
        <v>1255</v>
      </c>
    </row>
    <row r="120" spans="1:10" x14ac:dyDescent="0.15">
      <c r="A120" s="345" t="s">
        <v>1256</v>
      </c>
      <c r="B120" s="298" t="s">
        <v>754</v>
      </c>
      <c r="C120" s="330">
        <v>3570</v>
      </c>
      <c r="D120">
        <v>5036112654</v>
      </c>
      <c r="E120">
        <v>5036812654</v>
      </c>
      <c r="F120">
        <v>5037512654</v>
      </c>
      <c r="G120">
        <v>5038212654</v>
      </c>
      <c r="H120"/>
      <c r="J120" s="436" t="s">
        <v>1257</v>
      </c>
    </row>
    <row r="121" spans="1:10" x14ac:dyDescent="0.15">
      <c r="A121" s="345" t="s">
        <v>1258</v>
      </c>
      <c r="B121" s="298" t="s">
        <v>1259</v>
      </c>
      <c r="C121" s="330">
        <v>2160</v>
      </c>
      <c r="D121">
        <v>5036112663</v>
      </c>
      <c r="E121">
        <v>5036812663</v>
      </c>
      <c r="F121">
        <v>5037512663</v>
      </c>
      <c r="G121">
        <v>5038212663</v>
      </c>
      <c r="H121"/>
      <c r="J121" s="436" t="s">
        <v>1260</v>
      </c>
    </row>
    <row r="122" spans="1:10" x14ac:dyDescent="0.15">
      <c r="A122" s="345" t="s">
        <v>1261</v>
      </c>
      <c r="B122" s="298" t="s">
        <v>1262</v>
      </c>
      <c r="C122" s="330">
        <v>3240</v>
      </c>
      <c r="D122">
        <v>5036112672</v>
      </c>
      <c r="E122">
        <v>5036812672</v>
      </c>
      <c r="F122">
        <v>5037512672</v>
      </c>
      <c r="G122">
        <v>5038212672</v>
      </c>
      <c r="H122"/>
      <c r="J122" s="436" t="s">
        <v>1263</v>
      </c>
    </row>
    <row r="123" spans="1:10" x14ac:dyDescent="0.15">
      <c r="A123" s="345" t="s">
        <v>1264</v>
      </c>
      <c r="B123" s="298" t="s">
        <v>830</v>
      </c>
      <c r="C123" s="330">
        <v>3240</v>
      </c>
      <c r="D123">
        <v>5036112681</v>
      </c>
      <c r="E123">
        <v>5036812681</v>
      </c>
      <c r="F123">
        <v>5037512681</v>
      </c>
      <c r="G123">
        <v>5038212681</v>
      </c>
      <c r="H123"/>
      <c r="J123" s="436" t="s">
        <v>1265</v>
      </c>
    </row>
    <row r="124" spans="1:10" x14ac:dyDescent="0.15">
      <c r="A124" s="345" t="s">
        <v>1266</v>
      </c>
      <c r="B124" s="298" t="s">
        <v>831</v>
      </c>
      <c r="C124" s="330">
        <v>3240</v>
      </c>
      <c r="D124">
        <v>5036112697</v>
      </c>
      <c r="E124">
        <v>5036812697</v>
      </c>
      <c r="F124">
        <v>5037512697</v>
      </c>
      <c r="G124">
        <v>5038212697</v>
      </c>
      <c r="H124"/>
      <c r="J124" s="436" t="s">
        <v>1267</v>
      </c>
    </row>
    <row r="125" spans="1:10" x14ac:dyDescent="0.15">
      <c r="A125" s="401" t="s">
        <v>1268</v>
      </c>
      <c r="B125" s="298" t="s">
        <v>959</v>
      </c>
      <c r="C125" s="330">
        <v>2490</v>
      </c>
      <c r="D125">
        <v>5036112706</v>
      </c>
      <c r="E125">
        <v>5036812706</v>
      </c>
      <c r="F125">
        <v>5037512706</v>
      </c>
      <c r="G125">
        <v>5038212706</v>
      </c>
      <c r="H125"/>
      <c r="J125" s="436" t="s">
        <v>1269</v>
      </c>
    </row>
    <row r="126" spans="1:10" x14ac:dyDescent="0.15">
      <c r="A126" s="401" t="s">
        <v>1270</v>
      </c>
      <c r="B126" s="298" t="s">
        <v>960</v>
      </c>
      <c r="C126" s="330">
        <v>3570</v>
      </c>
      <c r="D126">
        <v>5036112715</v>
      </c>
      <c r="E126">
        <v>5036812715</v>
      </c>
      <c r="F126">
        <v>5037512715</v>
      </c>
      <c r="G126">
        <v>5038212715</v>
      </c>
      <c r="H126"/>
      <c r="J126" s="436" t="s">
        <v>1271</v>
      </c>
    </row>
    <row r="127" spans="1:10" x14ac:dyDescent="0.15">
      <c r="A127" s="401" t="s">
        <v>1272</v>
      </c>
      <c r="B127" s="298" t="s">
        <v>961</v>
      </c>
      <c r="C127" s="330">
        <v>4650</v>
      </c>
      <c r="D127">
        <v>5036112724</v>
      </c>
      <c r="E127">
        <v>5036812724</v>
      </c>
      <c r="F127">
        <v>5037512724</v>
      </c>
      <c r="G127">
        <v>5038212724</v>
      </c>
      <c r="H127"/>
      <c r="J127" s="436" t="s">
        <v>1273</v>
      </c>
    </row>
    <row r="128" spans="1:10" x14ac:dyDescent="0.15">
      <c r="A128" s="401" t="s">
        <v>1274</v>
      </c>
      <c r="B128" s="298" t="s">
        <v>1275</v>
      </c>
      <c r="C128" s="330">
        <v>2490</v>
      </c>
      <c r="D128">
        <v>5036112733</v>
      </c>
      <c r="E128">
        <v>5036812733</v>
      </c>
      <c r="F128">
        <v>5037512733</v>
      </c>
      <c r="G128">
        <v>5038212733</v>
      </c>
      <c r="H128"/>
      <c r="J128" s="436" t="s">
        <v>1276</v>
      </c>
    </row>
    <row r="129" spans="1:10" x14ac:dyDescent="0.15">
      <c r="A129" s="401" t="s">
        <v>1277</v>
      </c>
      <c r="B129" s="298" t="s">
        <v>1278</v>
      </c>
      <c r="C129" s="330">
        <v>3570</v>
      </c>
      <c r="D129">
        <v>5036112742</v>
      </c>
      <c r="E129">
        <v>5036812742</v>
      </c>
      <c r="F129">
        <v>5037512742</v>
      </c>
      <c r="G129">
        <v>5038212742</v>
      </c>
      <c r="H129"/>
      <c r="J129" s="436" t="s">
        <v>1279</v>
      </c>
    </row>
    <row r="130" spans="1:10" x14ac:dyDescent="0.15">
      <c r="A130" s="401" t="s">
        <v>1280</v>
      </c>
      <c r="B130" s="298" t="s">
        <v>600</v>
      </c>
      <c r="C130" s="330">
        <v>2330</v>
      </c>
      <c r="D130">
        <v>5036112751</v>
      </c>
      <c r="E130">
        <v>5036812751</v>
      </c>
      <c r="F130">
        <v>5037512751</v>
      </c>
      <c r="G130">
        <v>5038212751</v>
      </c>
      <c r="H130"/>
      <c r="J130" s="436" t="s">
        <v>1281</v>
      </c>
    </row>
    <row r="131" spans="1:10" x14ac:dyDescent="0.15">
      <c r="A131" s="401" t="s">
        <v>1282</v>
      </c>
      <c r="B131" s="298" t="s">
        <v>601</v>
      </c>
      <c r="C131" s="330">
        <v>3240</v>
      </c>
      <c r="D131">
        <v>5036112767</v>
      </c>
      <c r="E131">
        <v>5036812767</v>
      </c>
      <c r="F131">
        <v>5037512767</v>
      </c>
      <c r="G131">
        <v>5038212767</v>
      </c>
      <c r="H131"/>
      <c r="J131" s="436" t="s">
        <v>1283</v>
      </c>
    </row>
    <row r="132" spans="1:10" x14ac:dyDescent="0.15">
      <c r="A132" s="401" t="s">
        <v>1284</v>
      </c>
      <c r="B132" s="298" t="s">
        <v>602</v>
      </c>
      <c r="C132" s="330">
        <v>4320</v>
      </c>
      <c r="D132">
        <v>5036112776</v>
      </c>
      <c r="E132">
        <v>5036812776</v>
      </c>
      <c r="F132">
        <v>5037512776</v>
      </c>
      <c r="G132">
        <v>5038212776</v>
      </c>
      <c r="H132"/>
      <c r="J132" s="436" t="s">
        <v>1285</v>
      </c>
    </row>
    <row r="133" spans="1:10" x14ac:dyDescent="0.15">
      <c r="A133" s="345" t="s">
        <v>1286</v>
      </c>
      <c r="B133" s="298" t="s">
        <v>603</v>
      </c>
      <c r="C133" s="330">
        <v>2490</v>
      </c>
      <c r="D133">
        <v>5036112785</v>
      </c>
      <c r="E133">
        <v>5036812785</v>
      </c>
      <c r="F133">
        <v>5037512785</v>
      </c>
      <c r="G133">
        <v>5038212785</v>
      </c>
      <c r="H133"/>
      <c r="J133" s="436" t="s">
        <v>1287</v>
      </c>
    </row>
    <row r="134" spans="1:10" x14ac:dyDescent="0.15">
      <c r="A134" s="345" t="s">
        <v>1288</v>
      </c>
      <c r="B134" s="298" t="s">
        <v>604</v>
      </c>
      <c r="C134" s="330">
        <v>3570</v>
      </c>
      <c r="D134">
        <v>5036112794</v>
      </c>
      <c r="E134">
        <v>5036812794</v>
      </c>
      <c r="F134">
        <v>5037512794</v>
      </c>
      <c r="G134">
        <v>5038212794</v>
      </c>
      <c r="H134"/>
      <c r="J134" s="436" t="s">
        <v>1289</v>
      </c>
    </row>
    <row r="135" spans="1:10" x14ac:dyDescent="0.15">
      <c r="A135" s="345" t="s">
        <v>1290</v>
      </c>
      <c r="B135" s="298" t="s">
        <v>605</v>
      </c>
      <c r="C135" s="330">
        <v>4110</v>
      </c>
      <c r="D135">
        <v>5036112803</v>
      </c>
      <c r="E135">
        <v>5036812803</v>
      </c>
      <c r="F135">
        <v>5037512803</v>
      </c>
      <c r="G135">
        <v>5038212803</v>
      </c>
      <c r="H135"/>
      <c r="J135" s="436" t="s">
        <v>1291</v>
      </c>
    </row>
    <row r="136" spans="1:10" x14ac:dyDescent="0.15">
      <c r="A136" s="345" t="s">
        <v>1292</v>
      </c>
      <c r="B136" s="298" t="s">
        <v>606</v>
      </c>
      <c r="C136" s="330">
        <v>3560</v>
      </c>
      <c r="D136">
        <v>5036112812</v>
      </c>
      <c r="E136">
        <v>5036812812</v>
      </c>
      <c r="F136">
        <v>5037512812</v>
      </c>
      <c r="G136">
        <v>5038212812</v>
      </c>
      <c r="H136"/>
      <c r="I136" t="s">
        <v>592</v>
      </c>
      <c r="J136" s="436" t="s">
        <v>1293</v>
      </c>
    </row>
    <row r="137" spans="1:10" x14ac:dyDescent="0.15">
      <c r="A137" s="345" t="s">
        <v>1294</v>
      </c>
      <c r="B137" s="298" t="s">
        <v>1295</v>
      </c>
      <c r="C137" s="330">
        <v>4320</v>
      </c>
      <c r="D137">
        <v>5036112821</v>
      </c>
      <c r="E137">
        <v>5036812821</v>
      </c>
      <c r="F137">
        <v>5037512821</v>
      </c>
      <c r="G137">
        <v>5038212821</v>
      </c>
      <c r="H137"/>
      <c r="J137" s="436" t="s">
        <v>1296</v>
      </c>
    </row>
    <row r="138" spans="1:10" x14ac:dyDescent="0.15">
      <c r="A138" s="345" t="s">
        <v>1297</v>
      </c>
      <c r="B138" s="298" t="s">
        <v>842</v>
      </c>
      <c r="C138" s="330">
        <v>2490</v>
      </c>
      <c r="D138">
        <v>5036112837</v>
      </c>
      <c r="E138">
        <v>5036812837</v>
      </c>
      <c r="F138">
        <v>5037512837</v>
      </c>
      <c r="G138">
        <v>5038212837</v>
      </c>
      <c r="H138"/>
      <c r="J138" s="436" t="s">
        <v>1298</v>
      </c>
    </row>
    <row r="139" spans="1:10" x14ac:dyDescent="0.15">
      <c r="A139" s="345" t="s">
        <v>1299</v>
      </c>
      <c r="B139" s="298" t="s">
        <v>843</v>
      </c>
      <c r="C139" s="330">
        <v>2490</v>
      </c>
      <c r="D139">
        <v>5036112846</v>
      </c>
      <c r="E139">
        <v>5036812846</v>
      </c>
      <c r="F139">
        <v>5037512846</v>
      </c>
      <c r="G139">
        <v>5038212846</v>
      </c>
      <c r="H139"/>
      <c r="J139" s="436" t="s">
        <v>1300</v>
      </c>
    </row>
    <row r="140" spans="1:10" x14ac:dyDescent="0.15">
      <c r="A140" s="345" t="s">
        <v>1301</v>
      </c>
      <c r="B140" s="298" t="s">
        <v>844</v>
      </c>
      <c r="C140" s="330">
        <v>3240</v>
      </c>
      <c r="D140">
        <v>5036112855</v>
      </c>
      <c r="E140">
        <v>5036812855</v>
      </c>
      <c r="F140">
        <v>5037512855</v>
      </c>
      <c r="G140">
        <v>5038212855</v>
      </c>
      <c r="H140"/>
      <c r="J140" s="436" t="s">
        <v>1302</v>
      </c>
    </row>
    <row r="141" spans="1:10" x14ac:dyDescent="0.15">
      <c r="A141" s="345" t="s">
        <v>1303</v>
      </c>
      <c r="B141" s="298" t="s">
        <v>640</v>
      </c>
      <c r="C141" s="330">
        <v>3570</v>
      </c>
      <c r="D141">
        <v>5036112864</v>
      </c>
      <c r="E141">
        <v>5036812864</v>
      </c>
      <c r="F141">
        <v>5037512864</v>
      </c>
      <c r="G141">
        <v>5038212864</v>
      </c>
      <c r="H141"/>
      <c r="J141" s="436" t="s">
        <v>1304</v>
      </c>
    </row>
    <row r="142" spans="1:10" x14ac:dyDescent="0.15">
      <c r="A142" s="345" t="s">
        <v>1305</v>
      </c>
      <c r="B142" s="298" t="s">
        <v>641</v>
      </c>
      <c r="C142" s="330">
        <v>5730</v>
      </c>
      <c r="D142">
        <v>5036112873</v>
      </c>
      <c r="E142">
        <v>5036812873</v>
      </c>
      <c r="F142">
        <v>5037512873</v>
      </c>
      <c r="G142">
        <v>5038212873</v>
      </c>
      <c r="H142"/>
      <c r="J142" s="436" t="s">
        <v>1306</v>
      </c>
    </row>
    <row r="143" spans="1:10" x14ac:dyDescent="0.15">
      <c r="A143" s="345" t="s">
        <v>1307</v>
      </c>
      <c r="B143" s="298" t="s">
        <v>1308</v>
      </c>
      <c r="C143" s="330">
        <v>5400</v>
      </c>
      <c r="D143">
        <v>5036112882</v>
      </c>
      <c r="E143">
        <v>5036812882</v>
      </c>
      <c r="F143">
        <v>5037512882</v>
      </c>
      <c r="G143">
        <v>5038212882</v>
      </c>
      <c r="H143"/>
      <c r="I143" t="s">
        <v>592</v>
      </c>
      <c r="J143" s="436" t="s">
        <v>1309</v>
      </c>
    </row>
    <row r="144" spans="1:10" x14ac:dyDescent="0.15">
      <c r="A144" s="345" t="s">
        <v>1310</v>
      </c>
      <c r="B144" s="298" t="s">
        <v>1311</v>
      </c>
      <c r="C144" s="330">
        <v>3240</v>
      </c>
      <c r="D144">
        <v>5036112891</v>
      </c>
      <c r="E144">
        <v>5036812891</v>
      </c>
      <c r="F144">
        <v>5037512891</v>
      </c>
      <c r="G144">
        <v>5038212891</v>
      </c>
      <c r="H144"/>
      <c r="J144" s="436" t="s">
        <v>1312</v>
      </c>
    </row>
    <row r="145" spans="1:10" x14ac:dyDescent="0.15">
      <c r="A145" s="345" t="s">
        <v>1313</v>
      </c>
      <c r="B145" s="298" t="s">
        <v>1314</v>
      </c>
      <c r="C145" s="330">
        <v>4320</v>
      </c>
      <c r="D145">
        <v>5036112907</v>
      </c>
      <c r="E145">
        <v>5036812907</v>
      </c>
      <c r="F145">
        <v>5037512907</v>
      </c>
      <c r="G145">
        <v>5038212907</v>
      </c>
      <c r="H145"/>
      <c r="J145" s="436" t="s">
        <v>1315</v>
      </c>
    </row>
    <row r="146" spans="1:10" x14ac:dyDescent="0.15">
      <c r="A146" s="345" t="s">
        <v>1316</v>
      </c>
      <c r="B146" s="298" t="s">
        <v>1317</v>
      </c>
      <c r="C146" s="330">
        <v>10800</v>
      </c>
      <c r="D146">
        <v>5036112916</v>
      </c>
      <c r="E146">
        <v>5036812916</v>
      </c>
      <c r="F146">
        <v>5037512916</v>
      </c>
      <c r="G146">
        <v>5038212916</v>
      </c>
      <c r="H146"/>
      <c r="J146" s="436" t="s">
        <v>1318</v>
      </c>
    </row>
    <row r="147" spans="1:10" x14ac:dyDescent="0.15">
      <c r="A147" s="345" t="s">
        <v>1319</v>
      </c>
      <c r="B147" s="298" t="s">
        <v>762</v>
      </c>
      <c r="C147" s="330">
        <v>3030</v>
      </c>
      <c r="D147">
        <v>5036112925</v>
      </c>
      <c r="E147">
        <v>5036812925</v>
      </c>
      <c r="F147">
        <v>5037512925</v>
      </c>
      <c r="G147">
        <v>5038212925</v>
      </c>
      <c r="H147"/>
      <c r="J147" s="436" t="s">
        <v>1320</v>
      </c>
    </row>
    <row r="148" spans="1:10" x14ac:dyDescent="0.15">
      <c r="A148" s="345" t="s">
        <v>1321</v>
      </c>
      <c r="B148" s="298" t="s">
        <v>643</v>
      </c>
      <c r="C148" s="330">
        <v>2160</v>
      </c>
      <c r="D148">
        <v>5036112934</v>
      </c>
      <c r="E148">
        <v>5036812934</v>
      </c>
      <c r="F148">
        <v>5037512934</v>
      </c>
      <c r="G148">
        <v>5038212934</v>
      </c>
      <c r="H148"/>
      <c r="J148" s="436" t="s">
        <v>1322</v>
      </c>
    </row>
    <row r="149" spans="1:10" x14ac:dyDescent="0.15">
      <c r="A149" s="345" t="s">
        <v>1323</v>
      </c>
      <c r="B149" s="298" t="s">
        <v>628</v>
      </c>
      <c r="C149" s="330">
        <v>10270</v>
      </c>
      <c r="D149">
        <v>5036112943</v>
      </c>
      <c r="E149">
        <v>5036812943</v>
      </c>
      <c r="F149">
        <v>5037512943</v>
      </c>
      <c r="G149">
        <v>5038212943</v>
      </c>
      <c r="H149"/>
      <c r="I149" t="s">
        <v>832</v>
      </c>
      <c r="J149" s="436" t="s">
        <v>1324</v>
      </c>
    </row>
    <row r="150" spans="1:10" x14ac:dyDescent="0.15">
      <c r="A150" s="345" t="s">
        <v>1325</v>
      </c>
      <c r="B150" s="298" t="s">
        <v>629</v>
      </c>
      <c r="C150" s="330">
        <v>15670</v>
      </c>
      <c r="D150">
        <v>5036112952</v>
      </c>
      <c r="E150">
        <v>5036812952</v>
      </c>
      <c r="F150">
        <v>5037512952</v>
      </c>
      <c r="G150">
        <v>5038212952</v>
      </c>
      <c r="H150"/>
      <c r="I150" t="s">
        <v>832</v>
      </c>
      <c r="J150" s="436" t="s">
        <v>1326</v>
      </c>
    </row>
    <row r="151" spans="1:10" x14ac:dyDescent="0.15">
      <c r="A151" s="345" t="s">
        <v>1327</v>
      </c>
      <c r="B151" s="298" t="s">
        <v>631</v>
      </c>
      <c r="C151" s="330">
        <v>8640</v>
      </c>
      <c r="D151">
        <v>5036112961</v>
      </c>
      <c r="E151">
        <v>5036812961</v>
      </c>
      <c r="F151">
        <v>5037512961</v>
      </c>
      <c r="G151">
        <v>5038212961</v>
      </c>
      <c r="H151"/>
      <c r="I151" t="s">
        <v>833</v>
      </c>
      <c r="J151" s="436" t="s">
        <v>1328</v>
      </c>
    </row>
    <row r="152" spans="1:10" x14ac:dyDescent="0.15">
      <c r="A152" s="345" t="s">
        <v>1329</v>
      </c>
      <c r="B152" s="298" t="s">
        <v>630</v>
      </c>
      <c r="C152" s="330">
        <v>10270</v>
      </c>
      <c r="D152">
        <v>5036112977</v>
      </c>
      <c r="E152">
        <v>5036812977</v>
      </c>
      <c r="F152">
        <v>5037512977</v>
      </c>
      <c r="G152">
        <v>5038212977</v>
      </c>
      <c r="H152"/>
      <c r="I152" t="s">
        <v>833</v>
      </c>
      <c r="J152" s="436" t="s">
        <v>1330</v>
      </c>
    </row>
    <row r="153" spans="1:10" x14ac:dyDescent="0.15">
      <c r="A153" s="345" t="s">
        <v>1331</v>
      </c>
      <c r="B153" s="298" t="s">
        <v>636</v>
      </c>
      <c r="C153" s="330">
        <v>10270</v>
      </c>
      <c r="D153">
        <v>5036112986</v>
      </c>
      <c r="E153">
        <v>5036812986</v>
      </c>
      <c r="F153">
        <v>5037512986</v>
      </c>
      <c r="G153">
        <v>5038212986</v>
      </c>
      <c r="H153"/>
      <c r="I153" t="s">
        <v>833</v>
      </c>
      <c r="J153" s="436" t="s">
        <v>1332</v>
      </c>
    </row>
    <row r="154" spans="1:10" x14ac:dyDescent="0.15">
      <c r="A154" s="345" t="s">
        <v>1333</v>
      </c>
      <c r="B154" s="298" t="s">
        <v>637</v>
      </c>
      <c r="C154" s="330">
        <v>10270</v>
      </c>
      <c r="D154">
        <v>5036112995</v>
      </c>
      <c r="E154">
        <v>5036812995</v>
      </c>
      <c r="F154">
        <v>5037512995</v>
      </c>
      <c r="G154">
        <v>5038212995</v>
      </c>
      <c r="H154"/>
      <c r="I154" t="s">
        <v>834</v>
      </c>
      <c r="J154" s="436" t="s">
        <v>1334</v>
      </c>
    </row>
    <row r="155" spans="1:10" x14ac:dyDescent="0.15">
      <c r="A155" s="345" t="s">
        <v>1335</v>
      </c>
      <c r="B155" s="298" t="s">
        <v>632</v>
      </c>
      <c r="C155" s="330">
        <v>5950</v>
      </c>
      <c r="D155">
        <v>5036113004</v>
      </c>
      <c r="E155">
        <v>5036813004</v>
      </c>
      <c r="F155">
        <v>5037513004</v>
      </c>
      <c r="G155">
        <v>5038213004</v>
      </c>
      <c r="H155"/>
      <c r="I155" t="s">
        <v>832</v>
      </c>
      <c r="J155" s="436" t="s">
        <v>1336</v>
      </c>
    </row>
    <row r="156" spans="1:10" x14ac:dyDescent="0.15">
      <c r="A156" s="345" t="s">
        <v>1337</v>
      </c>
      <c r="B156" s="298" t="s">
        <v>633</v>
      </c>
      <c r="C156" s="330">
        <v>9190</v>
      </c>
      <c r="D156">
        <v>5036113013</v>
      </c>
      <c r="E156">
        <v>5036813013</v>
      </c>
      <c r="F156">
        <v>5037513013</v>
      </c>
      <c r="G156">
        <v>5038213013</v>
      </c>
      <c r="H156"/>
      <c r="I156" t="s">
        <v>832</v>
      </c>
      <c r="J156" s="436" t="s">
        <v>1338</v>
      </c>
    </row>
    <row r="157" spans="1:10" x14ac:dyDescent="0.15">
      <c r="A157" s="345" t="s">
        <v>1339</v>
      </c>
      <c r="B157" s="298" t="s">
        <v>763</v>
      </c>
      <c r="C157" s="330">
        <v>8110</v>
      </c>
      <c r="D157">
        <v>5036113022</v>
      </c>
      <c r="E157">
        <v>5036813022</v>
      </c>
      <c r="F157">
        <v>5037513022</v>
      </c>
      <c r="G157">
        <v>5038213022</v>
      </c>
      <c r="H157"/>
      <c r="I157" t="s">
        <v>832</v>
      </c>
      <c r="J157" s="436" t="s">
        <v>1340</v>
      </c>
    </row>
    <row r="158" spans="1:10" x14ac:dyDescent="0.15">
      <c r="A158" s="345" t="s">
        <v>1341</v>
      </c>
      <c r="B158" s="298" t="s">
        <v>634</v>
      </c>
      <c r="C158" s="330">
        <v>8650</v>
      </c>
      <c r="D158">
        <v>5036113031</v>
      </c>
      <c r="E158">
        <v>5036813031</v>
      </c>
      <c r="F158">
        <v>5037513031</v>
      </c>
      <c r="G158">
        <v>5038213031</v>
      </c>
      <c r="H158"/>
      <c r="I158" t="s">
        <v>832</v>
      </c>
      <c r="J158" s="436" t="s">
        <v>1342</v>
      </c>
    </row>
    <row r="159" spans="1:10" x14ac:dyDescent="0.15">
      <c r="A159" s="345" t="s">
        <v>1343</v>
      </c>
      <c r="B159" s="298" t="s">
        <v>635</v>
      </c>
      <c r="C159" s="330">
        <v>11350</v>
      </c>
      <c r="D159">
        <v>5036113047</v>
      </c>
      <c r="E159">
        <v>5036813047</v>
      </c>
      <c r="F159">
        <v>5037513047</v>
      </c>
      <c r="G159">
        <v>5038213047</v>
      </c>
      <c r="H159"/>
      <c r="I159" t="s">
        <v>832</v>
      </c>
      <c r="J159" s="436" t="s">
        <v>1344</v>
      </c>
    </row>
    <row r="160" spans="1:10" x14ac:dyDescent="0.15">
      <c r="A160" s="345" t="s">
        <v>1345</v>
      </c>
      <c r="B160" s="298" t="s">
        <v>764</v>
      </c>
      <c r="C160" s="330">
        <v>13510</v>
      </c>
      <c r="D160">
        <v>5036113056</v>
      </c>
      <c r="E160">
        <v>5036813056</v>
      </c>
      <c r="F160">
        <v>5037513056</v>
      </c>
      <c r="G160">
        <v>5038213056</v>
      </c>
      <c r="H160"/>
      <c r="I160" t="s">
        <v>832</v>
      </c>
      <c r="J160" s="436" t="s">
        <v>1346</v>
      </c>
    </row>
    <row r="161" spans="1:10" x14ac:dyDescent="0.15">
      <c r="A161" s="345" t="s">
        <v>1347</v>
      </c>
      <c r="B161" s="298" t="s">
        <v>638</v>
      </c>
      <c r="C161" s="330">
        <v>4870</v>
      </c>
      <c r="D161">
        <v>5036113065</v>
      </c>
      <c r="E161">
        <v>5036813065</v>
      </c>
      <c r="F161">
        <v>5037513065</v>
      </c>
      <c r="G161">
        <v>5038213065</v>
      </c>
      <c r="H161"/>
      <c r="I161" t="s">
        <v>823</v>
      </c>
      <c r="J161" s="436" t="s">
        <v>1348</v>
      </c>
    </row>
    <row r="162" spans="1:10" x14ac:dyDescent="0.15">
      <c r="A162" s="345" t="s">
        <v>1349</v>
      </c>
      <c r="B162" s="298" t="s">
        <v>639</v>
      </c>
      <c r="C162" s="330">
        <v>8110</v>
      </c>
      <c r="D162">
        <v>5036113074</v>
      </c>
      <c r="E162">
        <v>5036813074</v>
      </c>
      <c r="F162">
        <v>5037513074</v>
      </c>
      <c r="G162">
        <v>5038213074</v>
      </c>
      <c r="H162"/>
      <c r="I162" t="s">
        <v>823</v>
      </c>
      <c r="J162" s="436" t="s">
        <v>1350</v>
      </c>
    </row>
    <row r="163" spans="1:10" x14ac:dyDescent="0.15">
      <c r="A163" s="345" t="s">
        <v>1351</v>
      </c>
      <c r="B163" s="298" t="s">
        <v>1352</v>
      </c>
      <c r="C163" s="330">
        <v>2710</v>
      </c>
      <c r="D163">
        <v>5036113083</v>
      </c>
      <c r="E163">
        <v>5036813083</v>
      </c>
      <c r="F163">
        <v>5037513083</v>
      </c>
      <c r="G163">
        <v>5038213083</v>
      </c>
      <c r="H163"/>
      <c r="I163" t="s">
        <v>823</v>
      </c>
      <c r="J163" s="436" t="s">
        <v>1353</v>
      </c>
    </row>
    <row r="164" spans="1:10" x14ac:dyDescent="0.15">
      <c r="A164" s="345" t="s">
        <v>1354</v>
      </c>
      <c r="B164" s="298" t="s">
        <v>1355</v>
      </c>
      <c r="C164" s="330">
        <v>3790</v>
      </c>
      <c r="D164">
        <v>5036113092</v>
      </c>
      <c r="E164">
        <v>5036813092</v>
      </c>
      <c r="F164">
        <v>5037513092</v>
      </c>
      <c r="G164">
        <v>5038213092</v>
      </c>
      <c r="H164"/>
      <c r="I164" t="s">
        <v>823</v>
      </c>
      <c r="J164" s="436" t="s">
        <v>1356</v>
      </c>
    </row>
    <row r="165" spans="1:10" x14ac:dyDescent="0.15">
      <c r="A165" s="345" t="s">
        <v>1357</v>
      </c>
      <c r="B165" s="298" t="s">
        <v>1358</v>
      </c>
      <c r="C165" s="330">
        <v>4870</v>
      </c>
      <c r="D165">
        <v>5036113101</v>
      </c>
      <c r="E165">
        <v>5036813101</v>
      </c>
      <c r="F165">
        <v>5037513101</v>
      </c>
      <c r="G165">
        <v>5038213101</v>
      </c>
      <c r="H165"/>
      <c r="I165" t="s">
        <v>823</v>
      </c>
      <c r="J165" s="436" t="s">
        <v>1359</v>
      </c>
    </row>
    <row r="166" spans="1:10" x14ac:dyDescent="0.15">
      <c r="A166" s="345" t="s">
        <v>1360</v>
      </c>
      <c r="B166" s="298" t="s">
        <v>1361</v>
      </c>
      <c r="C166" s="330">
        <v>10270</v>
      </c>
      <c r="D166">
        <v>5036113117</v>
      </c>
      <c r="E166">
        <v>5036813117</v>
      </c>
      <c r="F166">
        <v>5037513117</v>
      </c>
      <c r="G166">
        <v>5038213117</v>
      </c>
      <c r="H166"/>
      <c r="I166" t="s">
        <v>823</v>
      </c>
      <c r="J166" s="436" t="s">
        <v>1362</v>
      </c>
    </row>
    <row r="167" spans="1:10" x14ac:dyDescent="0.15">
      <c r="A167" s="345" t="s">
        <v>1363</v>
      </c>
      <c r="B167" s="298" t="s">
        <v>765</v>
      </c>
      <c r="C167" s="330">
        <v>4870</v>
      </c>
      <c r="D167">
        <v>5036113126</v>
      </c>
      <c r="E167">
        <v>5036813126</v>
      </c>
      <c r="F167">
        <v>5037513126</v>
      </c>
      <c r="G167">
        <v>5038213126</v>
      </c>
      <c r="H167"/>
      <c r="I167" t="s">
        <v>823</v>
      </c>
      <c r="J167" s="436" t="s">
        <v>1364</v>
      </c>
    </row>
    <row r="168" spans="1:10" x14ac:dyDescent="0.15">
      <c r="A168" s="345" t="s">
        <v>1365</v>
      </c>
      <c r="B168" s="298" t="s">
        <v>766</v>
      </c>
      <c r="C168" s="330">
        <v>3790</v>
      </c>
      <c r="D168">
        <v>5036113135</v>
      </c>
      <c r="E168">
        <v>5036813135</v>
      </c>
      <c r="F168">
        <v>5037513135</v>
      </c>
      <c r="G168">
        <v>5038213135</v>
      </c>
      <c r="H168"/>
      <c r="I168" t="s">
        <v>823</v>
      </c>
      <c r="J168" s="436" t="s">
        <v>1366</v>
      </c>
    </row>
    <row r="169" spans="1:10" x14ac:dyDescent="0.15">
      <c r="A169" s="345" t="s">
        <v>1367</v>
      </c>
      <c r="B169" s="298" t="s">
        <v>767</v>
      </c>
      <c r="C169" s="330">
        <v>4870</v>
      </c>
      <c r="D169">
        <v>5036113144</v>
      </c>
      <c r="E169">
        <v>5036813144</v>
      </c>
      <c r="F169">
        <v>5037513144</v>
      </c>
      <c r="G169">
        <v>5038213144</v>
      </c>
      <c r="H169"/>
      <c r="I169" t="s">
        <v>835</v>
      </c>
      <c r="J169" s="436" t="s">
        <v>1368</v>
      </c>
    </row>
    <row r="170" spans="1:10" x14ac:dyDescent="0.15">
      <c r="A170" s="345" t="s">
        <v>1369</v>
      </c>
      <c r="B170" s="298" t="s">
        <v>768</v>
      </c>
      <c r="C170" s="330">
        <v>5950</v>
      </c>
      <c r="D170">
        <v>5036113153</v>
      </c>
      <c r="E170">
        <v>5036813153</v>
      </c>
      <c r="F170">
        <v>5037513153</v>
      </c>
      <c r="G170">
        <v>5038213153</v>
      </c>
      <c r="H170"/>
      <c r="I170" t="s">
        <v>835</v>
      </c>
      <c r="J170" s="436" t="s">
        <v>1370</v>
      </c>
    </row>
    <row r="171" spans="1:10" x14ac:dyDescent="0.15">
      <c r="A171" s="345" t="s">
        <v>1371</v>
      </c>
      <c r="B171" s="298" t="s">
        <v>769</v>
      </c>
      <c r="C171" s="330">
        <v>4870</v>
      </c>
      <c r="D171">
        <v>5036113162</v>
      </c>
      <c r="E171">
        <v>5036813162</v>
      </c>
      <c r="F171">
        <v>5037513162</v>
      </c>
      <c r="G171">
        <v>5038213162</v>
      </c>
      <c r="H171"/>
      <c r="I171" t="s">
        <v>823</v>
      </c>
      <c r="J171" s="436" t="s">
        <v>1372</v>
      </c>
    </row>
    <row r="172" spans="1:10" x14ac:dyDescent="0.15">
      <c r="A172" s="345" t="s">
        <v>1373</v>
      </c>
      <c r="B172" s="298" t="s">
        <v>770</v>
      </c>
      <c r="C172" s="330">
        <v>9190</v>
      </c>
      <c r="D172">
        <v>5036113171</v>
      </c>
      <c r="E172">
        <v>5036813171</v>
      </c>
      <c r="F172">
        <v>5037513171</v>
      </c>
      <c r="G172">
        <v>5038213171</v>
      </c>
      <c r="H172"/>
      <c r="I172" t="s">
        <v>823</v>
      </c>
      <c r="J172" s="436" t="s">
        <v>1374</v>
      </c>
    </row>
    <row r="173" spans="1:10" x14ac:dyDescent="0.15">
      <c r="A173" s="345" t="s">
        <v>1375</v>
      </c>
      <c r="B173" s="298" t="s">
        <v>755</v>
      </c>
      <c r="C173" s="330">
        <v>1950</v>
      </c>
      <c r="D173">
        <v>5036113187</v>
      </c>
      <c r="E173">
        <v>5036813187</v>
      </c>
      <c r="F173">
        <v>5037513187</v>
      </c>
      <c r="G173">
        <v>5038213187</v>
      </c>
      <c r="H173"/>
      <c r="J173" s="436" t="s">
        <v>1376</v>
      </c>
    </row>
    <row r="174" spans="1:10" x14ac:dyDescent="0.15">
      <c r="A174" s="401" t="s">
        <v>1377</v>
      </c>
      <c r="B174" s="298" t="s">
        <v>836</v>
      </c>
      <c r="C174" s="330">
        <v>3240</v>
      </c>
      <c r="D174">
        <v>5036113196</v>
      </c>
      <c r="E174">
        <v>5036813196</v>
      </c>
      <c r="F174">
        <v>5037513196</v>
      </c>
      <c r="G174">
        <v>5038213196</v>
      </c>
      <c r="H174"/>
      <c r="J174" s="436" t="s">
        <v>1378</v>
      </c>
    </row>
    <row r="175" spans="1:10" x14ac:dyDescent="0.15">
      <c r="A175" s="401" t="s">
        <v>1379</v>
      </c>
      <c r="B175" s="298" t="s">
        <v>837</v>
      </c>
      <c r="C175" s="330">
        <v>5730</v>
      </c>
      <c r="D175">
        <v>5036113205</v>
      </c>
      <c r="E175">
        <v>5036813205</v>
      </c>
      <c r="F175">
        <v>5037513205</v>
      </c>
      <c r="G175">
        <v>5038213205</v>
      </c>
      <c r="H175"/>
      <c r="J175" s="436" t="s">
        <v>1380</v>
      </c>
    </row>
    <row r="176" spans="1:10" x14ac:dyDescent="0.15">
      <c r="A176" s="401" t="s">
        <v>1381</v>
      </c>
      <c r="B176" s="298" t="s">
        <v>962</v>
      </c>
      <c r="C176" s="330">
        <v>3030</v>
      </c>
      <c r="D176">
        <v>5036113214</v>
      </c>
      <c r="E176">
        <v>5036813214</v>
      </c>
      <c r="F176">
        <v>5037513214</v>
      </c>
      <c r="G176">
        <v>5038213214</v>
      </c>
      <c r="H176"/>
      <c r="J176" s="436" t="s">
        <v>1382</v>
      </c>
    </row>
    <row r="177" spans="1:10" x14ac:dyDescent="0.15">
      <c r="A177" s="401" t="s">
        <v>1383</v>
      </c>
      <c r="B177" s="298" t="s">
        <v>963</v>
      </c>
      <c r="C177" s="330">
        <v>5730</v>
      </c>
      <c r="D177">
        <v>5036113223</v>
      </c>
      <c r="E177">
        <v>5036813223</v>
      </c>
      <c r="F177">
        <v>5037513223</v>
      </c>
      <c r="G177">
        <v>5038213223</v>
      </c>
      <c r="H177"/>
      <c r="J177" s="436" t="s">
        <v>1384</v>
      </c>
    </row>
    <row r="178" spans="1:10" x14ac:dyDescent="0.15">
      <c r="A178" s="345" t="s">
        <v>1385</v>
      </c>
      <c r="B178" s="298" t="s">
        <v>838</v>
      </c>
      <c r="C178" s="330">
        <v>3570</v>
      </c>
      <c r="D178">
        <v>5036113232</v>
      </c>
      <c r="E178">
        <v>5036813232</v>
      </c>
      <c r="F178">
        <v>5037513232</v>
      </c>
      <c r="G178">
        <v>5038213232</v>
      </c>
      <c r="H178"/>
      <c r="J178" s="436" t="s">
        <v>1386</v>
      </c>
    </row>
    <row r="179" spans="1:10" x14ac:dyDescent="0.15">
      <c r="A179" s="345" t="s">
        <v>1387</v>
      </c>
      <c r="B179" s="298" t="s">
        <v>839</v>
      </c>
      <c r="C179" s="330">
        <v>3030</v>
      </c>
      <c r="D179">
        <v>5036113241</v>
      </c>
      <c r="E179">
        <v>5036813241</v>
      </c>
      <c r="F179">
        <v>5037513241</v>
      </c>
      <c r="G179">
        <v>5038213241</v>
      </c>
      <c r="H179"/>
      <c r="I179" t="s">
        <v>949</v>
      </c>
      <c r="J179" s="436" t="s">
        <v>1388</v>
      </c>
    </row>
    <row r="180" spans="1:10" x14ac:dyDescent="0.15">
      <c r="A180" s="345" t="s">
        <v>1389</v>
      </c>
      <c r="B180" s="298" t="s">
        <v>840</v>
      </c>
      <c r="C180" s="330">
        <v>3570</v>
      </c>
      <c r="D180">
        <v>5036113257</v>
      </c>
      <c r="E180">
        <v>5036813257</v>
      </c>
      <c r="F180">
        <v>5037513257</v>
      </c>
      <c r="G180">
        <v>5038213257</v>
      </c>
      <c r="H180"/>
      <c r="I180" t="s">
        <v>949</v>
      </c>
      <c r="J180" s="436" t="s">
        <v>1390</v>
      </c>
    </row>
    <row r="181" spans="1:10" x14ac:dyDescent="0.15">
      <c r="A181" s="345" t="s">
        <v>1391</v>
      </c>
      <c r="B181" s="298" t="s">
        <v>1392</v>
      </c>
      <c r="C181" s="330">
        <v>1950</v>
      </c>
      <c r="D181">
        <v>5036113266</v>
      </c>
      <c r="E181">
        <v>5036813266</v>
      </c>
      <c r="F181">
        <v>5037513266</v>
      </c>
      <c r="G181">
        <v>5038213266</v>
      </c>
      <c r="H181"/>
      <c r="J181" s="436" t="s">
        <v>1393</v>
      </c>
    </row>
    <row r="182" spans="1:10" x14ac:dyDescent="0.15">
      <c r="A182" s="345" t="s">
        <v>1394</v>
      </c>
      <c r="B182" s="298" t="s">
        <v>1395</v>
      </c>
      <c r="C182" s="330">
        <v>2490</v>
      </c>
      <c r="D182">
        <v>5036113275</v>
      </c>
      <c r="E182">
        <v>5036813275</v>
      </c>
      <c r="F182">
        <v>5037513275</v>
      </c>
      <c r="G182">
        <v>5038213275</v>
      </c>
      <c r="H182"/>
      <c r="J182" s="436" t="s">
        <v>1396</v>
      </c>
    </row>
    <row r="183" spans="1:10" x14ac:dyDescent="0.15">
      <c r="A183" s="345" t="s">
        <v>1397</v>
      </c>
      <c r="B183" s="298" t="s">
        <v>841</v>
      </c>
      <c r="C183" s="330">
        <v>3570</v>
      </c>
      <c r="D183">
        <v>5036113284</v>
      </c>
      <c r="E183">
        <v>5036813284</v>
      </c>
      <c r="F183">
        <v>5037513284</v>
      </c>
      <c r="G183">
        <v>5038213284</v>
      </c>
      <c r="H183"/>
      <c r="J183" s="436" t="s">
        <v>1398</v>
      </c>
    </row>
    <row r="184" spans="1:10" x14ac:dyDescent="0.15">
      <c r="A184" s="345" t="s">
        <v>1399</v>
      </c>
      <c r="B184" s="298" t="s">
        <v>759</v>
      </c>
      <c r="C184" s="330">
        <v>3570</v>
      </c>
      <c r="D184">
        <v>5036113293</v>
      </c>
      <c r="E184">
        <v>5036813293</v>
      </c>
      <c r="F184">
        <v>5037513293</v>
      </c>
      <c r="G184">
        <v>5038213293</v>
      </c>
      <c r="H184"/>
      <c r="J184" s="436" t="s">
        <v>1400</v>
      </c>
    </row>
    <row r="185" spans="1:10" x14ac:dyDescent="0.15">
      <c r="A185" s="345" t="s">
        <v>1401</v>
      </c>
      <c r="B185" s="298" t="s">
        <v>964</v>
      </c>
      <c r="C185" s="330">
        <v>5080</v>
      </c>
      <c r="D185">
        <v>5036113302</v>
      </c>
      <c r="E185">
        <v>5036813302</v>
      </c>
      <c r="F185">
        <v>5037513302</v>
      </c>
      <c r="G185">
        <v>5038213302</v>
      </c>
      <c r="H185"/>
      <c r="J185" s="436" t="s">
        <v>1402</v>
      </c>
    </row>
    <row r="186" spans="1:10" x14ac:dyDescent="0.15">
      <c r="A186" s="345" t="s">
        <v>1403</v>
      </c>
      <c r="B186" s="298" t="s">
        <v>965</v>
      </c>
      <c r="C186" s="330">
        <v>5080</v>
      </c>
      <c r="D186">
        <v>5036113311</v>
      </c>
      <c r="E186">
        <v>5036813311</v>
      </c>
      <c r="F186">
        <v>5037513311</v>
      </c>
      <c r="G186">
        <v>5038213311</v>
      </c>
      <c r="H186"/>
      <c r="J186" s="436" t="s">
        <v>1404</v>
      </c>
    </row>
    <row r="187" spans="1:10" x14ac:dyDescent="0.15">
      <c r="A187" s="345" t="s">
        <v>1405</v>
      </c>
      <c r="B187" s="298" t="s">
        <v>757</v>
      </c>
      <c r="C187" s="330">
        <v>1950</v>
      </c>
      <c r="D187">
        <v>5036113327</v>
      </c>
      <c r="E187">
        <v>5036813327</v>
      </c>
      <c r="F187">
        <v>5037513327</v>
      </c>
      <c r="G187">
        <v>5038213327</v>
      </c>
      <c r="H187"/>
      <c r="J187" s="436" t="s">
        <v>1406</v>
      </c>
    </row>
    <row r="188" spans="1:10" x14ac:dyDescent="0.15">
      <c r="A188" s="345" t="s">
        <v>1407</v>
      </c>
      <c r="B188" s="298" t="s">
        <v>758</v>
      </c>
      <c r="C188" s="330">
        <v>3350</v>
      </c>
      <c r="D188">
        <v>5036113336</v>
      </c>
      <c r="E188">
        <v>5036813336</v>
      </c>
      <c r="F188">
        <v>5037513336</v>
      </c>
      <c r="G188">
        <v>5038213336</v>
      </c>
      <c r="H188"/>
      <c r="J188" s="436" t="s">
        <v>1408</v>
      </c>
    </row>
    <row r="189" spans="1:10" x14ac:dyDescent="0.15">
      <c r="A189" s="345" t="s">
        <v>1409</v>
      </c>
      <c r="B189" s="298" t="s">
        <v>607</v>
      </c>
      <c r="C189" s="330">
        <v>3570</v>
      </c>
      <c r="D189">
        <v>5036113345</v>
      </c>
      <c r="E189">
        <v>5036813345</v>
      </c>
      <c r="F189">
        <v>5037513345</v>
      </c>
      <c r="G189">
        <v>5038213345</v>
      </c>
      <c r="H189"/>
      <c r="J189" s="436" t="s">
        <v>1410</v>
      </c>
    </row>
    <row r="190" spans="1:10" x14ac:dyDescent="0.15">
      <c r="A190" s="345" t="s">
        <v>1411</v>
      </c>
      <c r="B190" s="298" t="s">
        <v>680</v>
      </c>
      <c r="C190" s="330">
        <v>1950</v>
      </c>
      <c r="D190">
        <v>5036113354</v>
      </c>
      <c r="E190">
        <v>5036813354</v>
      </c>
      <c r="F190">
        <v>5037513354</v>
      </c>
      <c r="G190">
        <v>5038213354</v>
      </c>
      <c r="H190"/>
      <c r="J190" s="436" t="s">
        <v>1412</v>
      </c>
    </row>
    <row r="191" spans="1:10" x14ac:dyDescent="0.15">
      <c r="A191" s="345" t="s">
        <v>1413</v>
      </c>
      <c r="B191" s="298" t="s">
        <v>681</v>
      </c>
      <c r="C191" s="330">
        <v>3570</v>
      </c>
      <c r="D191">
        <v>5036113363</v>
      </c>
      <c r="E191">
        <v>5036813363</v>
      </c>
      <c r="F191">
        <v>5037513363</v>
      </c>
      <c r="G191">
        <v>5038213363</v>
      </c>
      <c r="H191"/>
      <c r="J191" s="436" t="s">
        <v>1414</v>
      </c>
    </row>
    <row r="192" spans="1:10" x14ac:dyDescent="0.15">
      <c r="A192" s="345" t="s">
        <v>1415</v>
      </c>
      <c r="B192" s="298" t="s">
        <v>756</v>
      </c>
      <c r="C192" s="330">
        <v>4320</v>
      </c>
      <c r="D192">
        <v>5036113372</v>
      </c>
      <c r="E192">
        <v>5036813372</v>
      </c>
      <c r="F192">
        <v>5037513372</v>
      </c>
      <c r="G192">
        <v>5038213372</v>
      </c>
      <c r="H192"/>
      <c r="J192" s="436" t="s">
        <v>1416</v>
      </c>
    </row>
    <row r="193" spans="1:10" x14ac:dyDescent="0.15">
      <c r="A193" s="345" t="s">
        <v>1417</v>
      </c>
      <c r="B193" s="298" t="s">
        <v>608</v>
      </c>
      <c r="C193" s="330">
        <v>5730</v>
      </c>
      <c r="D193">
        <v>5036113381</v>
      </c>
      <c r="E193">
        <v>5036813381</v>
      </c>
      <c r="F193">
        <v>5037513381</v>
      </c>
      <c r="G193">
        <v>5038213381</v>
      </c>
      <c r="H193"/>
      <c r="J193" s="436" t="s">
        <v>1418</v>
      </c>
    </row>
    <row r="194" spans="1:10" x14ac:dyDescent="0.15">
      <c r="A194" s="345" t="s">
        <v>1419</v>
      </c>
      <c r="B194" s="298" t="s">
        <v>609</v>
      </c>
      <c r="C194" s="330">
        <v>3240</v>
      </c>
      <c r="D194">
        <v>5036113397</v>
      </c>
      <c r="E194">
        <v>5036813397</v>
      </c>
      <c r="F194">
        <v>5037513397</v>
      </c>
      <c r="G194">
        <v>5038213397</v>
      </c>
      <c r="H194"/>
      <c r="J194" s="436" t="s">
        <v>1420</v>
      </c>
    </row>
    <row r="195" spans="1:10" x14ac:dyDescent="0.15">
      <c r="A195" s="345" t="s">
        <v>1421</v>
      </c>
      <c r="B195" s="298" t="s">
        <v>1422</v>
      </c>
      <c r="C195" s="330">
        <v>3570</v>
      </c>
      <c r="D195">
        <v>5036113406</v>
      </c>
      <c r="E195">
        <v>5036813406</v>
      </c>
      <c r="F195">
        <v>5037513406</v>
      </c>
      <c r="G195">
        <v>5038213406</v>
      </c>
      <c r="H195"/>
      <c r="J195" s="436" t="s">
        <v>1423</v>
      </c>
    </row>
    <row r="196" spans="1:10" x14ac:dyDescent="0.15">
      <c r="A196" s="345" t="s">
        <v>1424</v>
      </c>
      <c r="B196" s="298" t="s">
        <v>1425</v>
      </c>
      <c r="C196" s="330">
        <v>2530</v>
      </c>
      <c r="D196">
        <v>5036113415</v>
      </c>
      <c r="E196">
        <v>5036813415</v>
      </c>
      <c r="F196">
        <v>5037513415</v>
      </c>
      <c r="G196">
        <v>5038213415</v>
      </c>
      <c r="H196"/>
      <c r="J196" s="436" t="s">
        <v>1426</v>
      </c>
    </row>
    <row r="197" spans="1:10" x14ac:dyDescent="0.15">
      <c r="A197" s="345" t="s">
        <v>1427</v>
      </c>
      <c r="B197" s="298" t="s">
        <v>1428</v>
      </c>
      <c r="C197" s="330">
        <v>3630</v>
      </c>
      <c r="D197">
        <v>5036113424</v>
      </c>
      <c r="E197">
        <v>5036813424</v>
      </c>
      <c r="F197">
        <v>5037513424</v>
      </c>
      <c r="G197">
        <v>5038213424</v>
      </c>
      <c r="H197"/>
      <c r="J197" s="436" t="s">
        <v>1429</v>
      </c>
    </row>
    <row r="198" spans="1:10" x14ac:dyDescent="0.15">
      <c r="A198" s="345" t="s">
        <v>1430</v>
      </c>
      <c r="B198" s="298" t="s">
        <v>1431</v>
      </c>
      <c r="C198" s="330">
        <v>5830</v>
      </c>
      <c r="D198">
        <v>5036113433</v>
      </c>
      <c r="E198">
        <v>5036813433</v>
      </c>
      <c r="F198">
        <v>5037513433</v>
      </c>
      <c r="G198">
        <v>5038213433</v>
      </c>
      <c r="H198"/>
      <c r="J198" s="436" t="s">
        <v>1432</v>
      </c>
    </row>
    <row r="199" spans="1:10" x14ac:dyDescent="0.15">
      <c r="A199" s="345" t="s">
        <v>1433</v>
      </c>
      <c r="B199" s="298" t="s">
        <v>1434</v>
      </c>
      <c r="C199" s="330">
        <v>6930</v>
      </c>
      <c r="D199">
        <v>5036113442</v>
      </c>
      <c r="E199">
        <v>5036813442</v>
      </c>
      <c r="F199">
        <v>5037513442</v>
      </c>
      <c r="G199">
        <v>5038213442</v>
      </c>
      <c r="H199"/>
      <c r="J199" s="436" t="s">
        <v>1435</v>
      </c>
    </row>
    <row r="200" spans="1:10" x14ac:dyDescent="0.15">
      <c r="A200" s="345" t="s">
        <v>1436</v>
      </c>
      <c r="B200" s="298" t="s">
        <v>1437</v>
      </c>
      <c r="C200" s="330">
        <v>13530</v>
      </c>
      <c r="D200">
        <v>5036113451</v>
      </c>
      <c r="E200">
        <v>5036813451</v>
      </c>
      <c r="F200">
        <v>5037513451</v>
      </c>
      <c r="G200">
        <v>5038213451</v>
      </c>
      <c r="H200"/>
      <c r="I200" t="s">
        <v>592</v>
      </c>
      <c r="J200" s="436" t="s">
        <v>1438</v>
      </c>
    </row>
    <row r="201" spans="1:10" x14ac:dyDescent="0.15">
      <c r="A201" s="345" t="s">
        <v>1439</v>
      </c>
      <c r="B201" s="298" t="s">
        <v>513</v>
      </c>
      <c r="C201" s="330">
        <v>1980</v>
      </c>
      <c r="D201">
        <v>5036113467</v>
      </c>
      <c r="E201">
        <v>5036813467</v>
      </c>
      <c r="F201">
        <v>5037513467</v>
      </c>
      <c r="G201">
        <v>5038213467</v>
      </c>
      <c r="H201"/>
      <c r="J201" s="436" t="s">
        <v>1440</v>
      </c>
    </row>
    <row r="202" spans="1:10" x14ac:dyDescent="0.15">
      <c r="A202" s="345" t="s">
        <v>1441</v>
      </c>
      <c r="B202" s="298" t="s">
        <v>514</v>
      </c>
      <c r="C202" s="330">
        <v>1980</v>
      </c>
      <c r="D202">
        <v>5036113476</v>
      </c>
      <c r="E202">
        <v>5036813476</v>
      </c>
      <c r="F202">
        <v>5037513476</v>
      </c>
      <c r="G202">
        <v>5038213476</v>
      </c>
      <c r="H202"/>
      <c r="J202" s="436" t="s">
        <v>1442</v>
      </c>
    </row>
    <row r="203" spans="1:10" x14ac:dyDescent="0.15">
      <c r="A203" s="345" t="s">
        <v>1443</v>
      </c>
      <c r="B203" s="298" t="s">
        <v>649</v>
      </c>
      <c r="C203" s="330">
        <v>2530</v>
      </c>
      <c r="D203">
        <v>5036113485</v>
      </c>
      <c r="E203">
        <v>5036813485</v>
      </c>
      <c r="F203">
        <v>5037513485</v>
      </c>
      <c r="G203">
        <v>5038213485</v>
      </c>
      <c r="H203"/>
      <c r="J203" s="436" t="s">
        <v>1444</v>
      </c>
    </row>
    <row r="204" spans="1:10" x14ac:dyDescent="0.15">
      <c r="A204" s="345" t="s">
        <v>1445</v>
      </c>
      <c r="B204" s="298" t="s">
        <v>650</v>
      </c>
      <c r="C204" s="330">
        <v>2530</v>
      </c>
      <c r="D204">
        <v>5036113494</v>
      </c>
      <c r="E204">
        <v>5036813494</v>
      </c>
      <c r="F204">
        <v>5037513494</v>
      </c>
      <c r="G204">
        <v>5038213494</v>
      </c>
      <c r="H204"/>
      <c r="J204" s="436" t="s">
        <v>1446</v>
      </c>
    </row>
    <row r="205" spans="1:10" x14ac:dyDescent="0.15">
      <c r="A205" s="345" t="s">
        <v>1447</v>
      </c>
      <c r="B205" s="298" t="s">
        <v>651</v>
      </c>
      <c r="C205" s="330">
        <v>3630</v>
      </c>
      <c r="D205">
        <v>5036113503</v>
      </c>
      <c r="E205">
        <v>5036813503</v>
      </c>
      <c r="F205">
        <v>5037513503</v>
      </c>
      <c r="G205">
        <v>5038213503</v>
      </c>
      <c r="H205"/>
      <c r="J205" s="436" t="s">
        <v>1448</v>
      </c>
    </row>
    <row r="206" spans="1:10" x14ac:dyDescent="0.15">
      <c r="A206" s="345" t="s">
        <v>1449</v>
      </c>
      <c r="B206" s="298" t="s">
        <v>492</v>
      </c>
      <c r="C206" s="330">
        <v>4180</v>
      </c>
      <c r="D206">
        <v>5036113512</v>
      </c>
      <c r="E206">
        <v>5036813512</v>
      </c>
      <c r="F206">
        <v>5037513512</v>
      </c>
      <c r="G206">
        <v>5038213512</v>
      </c>
      <c r="H206"/>
      <c r="J206" s="436" t="s">
        <v>1450</v>
      </c>
    </row>
    <row r="207" spans="1:10" x14ac:dyDescent="0.15">
      <c r="A207" s="345" t="s">
        <v>1451</v>
      </c>
      <c r="B207" s="298" t="s">
        <v>493</v>
      </c>
      <c r="C207" s="330">
        <v>4180</v>
      </c>
      <c r="D207">
        <v>5036113521</v>
      </c>
      <c r="E207">
        <v>5036813521</v>
      </c>
      <c r="F207">
        <v>5037513521</v>
      </c>
      <c r="G207">
        <v>5038213521</v>
      </c>
      <c r="H207"/>
      <c r="J207" s="436" t="s">
        <v>1452</v>
      </c>
    </row>
    <row r="208" spans="1:10" x14ac:dyDescent="0.15">
      <c r="A208" s="345" t="s">
        <v>1453</v>
      </c>
      <c r="B208" s="298" t="s">
        <v>874</v>
      </c>
      <c r="C208" s="330">
        <v>2750</v>
      </c>
      <c r="D208">
        <v>5036113537</v>
      </c>
      <c r="E208">
        <v>5036813537</v>
      </c>
      <c r="F208">
        <v>5037513537</v>
      </c>
      <c r="G208">
        <v>5038213537</v>
      </c>
      <c r="H208"/>
      <c r="J208" s="436" t="s">
        <v>1454</v>
      </c>
    </row>
    <row r="209" spans="1:10" x14ac:dyDescent="0.15">
      <c r="A209" s="345" t="s">
        <v>1455</v>
      </c>
      <c r="B209" s="298" t="s">
        <v>875</v>
      </c>
      <c r="C209" s="330">
        <v>3300</v>
      </c>
      <c r="D209">
        <v>5036113546</v>
      </c>
      <c r="E209">
        <v>5036813546</v>
      </c>
      <c r="F209">
        <v>5037513546</v>
      </c>
      <c r="G209">
        <v>5038213546</v>
      </c>
      <c r="H209"/>
      <c r="J209" s="436" t="s">
        <v>1456</v>
      </c>
    </row>
    <row r="210" spans="1:10" x14ac:dyDescent="0.15">
      <c r="A210" s="345" t="s">
        <v>1457</v>
      </c>
      <c r="B210" s="298" t="s">
        <v>876</v>
      </c>
      <c r="C210" s="330">
        <v>5500</v>
      </c>
      <c r="D210">
        <v>5036113555</v>
      </c>
      <c r="E210">
        <v>5036813555</v>
      </c>
      <c r="F210">
        <v>5037513555</v>
      </c>
      <c r="G210">
        <v>5038213555</v>
      </c>
      <c r="H210"/>
      <c r="J210" s="436" t="s">
        <v>1458</v>
      </c>
    </row>
    <row r="211" spans="1:10" x14ac:dyDescent="0.15">
      <c r="A211" s="345" t="s">
        <v>1459</v>
      </c>
      <c r="B211" s="298" t="s">
        <v>877</v>
      </c>
      <c r="C211" s="330">
        <v>6600</v>
      </c>
      <c r="D211">
        <v>5036113564</v>
      </c>
      <c r="E211">
        <v>5036813564</v>
      </c>
      <c r="F211">
        <v>5037513564</v>
      </c>
      <c r="G211">
        <v>5038213564</v>
      </c>
      <c r="H211"/>
      <c r="J211" s="436" t="s">
        <v>1460</v>
      </c>
    </row>
    <row r="212" spans="1:10" x14ac:dyDescent="0.15">
      <c r="A212" s="345" t="s">
        <v>1461</v>
      </c>
      <c r="B212" s="298" t="s">
        <v>718</v>
      </c>
      <c r="C212" s="330">
        <v>2200</v>
      </c>
      <c r="D212">
        <v>5036113573</v>
      </c>
      <c r="E212">
        <v>5036813573</v>
      </c>
      <c r="F212">
        <v>5037513573</v>
      </c>
      <c r="G212">
        <v>5038213573</v>
      </c>
      <c r="H212"/>
      <c r="J212" s="436" t="s">
        <v>1462</v>
      </c>
    </row>
    <row r="213" spans="1:10" x14ac:dyDescent="0.15">
      <c r="A213" s="345" t="s">
        <v>1463</v>
      </c>
      <c r="B213" s="298" t="s">
        <v>719</v>
      </c>
      <c r="C213" s="330">
        <v>3850</v>
      </c>
      <c r="D213">
        <v>5036113582</v>
      </c>
      <c r="E213">
        <v>5036813582</v>
      </c>
      <c r="F213">
        <v>5037513582</v>
      </c>
      <c r="G213">
        <v>5038213582</v>
      </c>
      <c r="H213"/>
      <c r="J213" s="436" t="s">
        <v>1464</v>
      </c>
    </row>
    <row r="214" spans="1:10" x14ac:dyDescent="0.15">
      <c r="A214" s="345" t="s">
        <v>1465</v>
      </c>
      <c r="B214" s="298" t="s">
        <v>720</v>
      </c>
      <c r="C214" s="330">
        <v>5500</v>
      </c>
      <c r="D214">
        <v>5036113591</v>
      </c>
      <c r="E214">
        <v>5036813591</v>
      </c>
      <c r="F214">
        <v>5037513591</v>
      </c>
      <c r="G214">
        <v>5038213591</v>
      </c>
      <c r="H214"/>
      <c r="J214" s="436" t="s">
        <v>1466</v>
      </c>
    </row>
    <row r="215" spans="1:10" x14ac:dyDescent="0.15">
      <c r="A215" s="345" t="s">
        <v>1467</v>
      </c>
      <c r="B215" s="298" t="s">
        <v>721</v>
      </c>
      <c r="C215" s="330">
        <v>6490</v>
      </c>
      <c r="D215">
        <v>5036113607</v>
      </c>
      <c r="E215">
        <v>5036813607</v>
      </c>
      <c r="F215">
        <v>5037513607</v>
      </c>
      <c r="G215">
        <v>5038213607</v>
      </c>
      <c r="H215"/>
      <c r="J215" s="436" t="s">
        <v>1468</v>
      </c>
    </row>
    <row r="216" spans="1:10" x14ac:dyDescent="0.15">
      <c r="A216" s="345" t="s">
        <v>1469</v>
      </c>
      <c r="B216" s="298" t="s">
        <v>645</v>
      </c>
      <c r="C216" s="330">
        <v>1980</v>
      </c>
      <c r="D216">
        <v>5036113616</v>
      </c>
      <c r="E216">
        <v>5036813616</v>
      </c>
      <c r="F216">
        <v>5037513616</v>
      </c>
      <c r="G216">
        <v>5038213616</v>
      </c>
      <c r="H216"/>
      <c r="J216" s="436" t="s">
        <v>1470</v>
      </c>
    </row>
    <row r="217" spans="1:10" x14ac:dyDescent="0.15">
      <c r="A217" s="345" t="s">
        <v>1471</v>
      </c>
      <c r="B217" s="298" t="s">
        <v>646</v>
      </c>
      <c r="C217" s="330">
        <v>2530</v>
      </c>
      <c r="D217">
        <v>5036113625</v>
      </c>
      <c r="E217">
        <v>5036813625</v>
      </c>
      <c r="F217">
        <v>5037513625</v>
      </c>
      <c r="G217">
        <v>5038213625</v>
      </c>
      <c r="H217"/>
      <c r="J217" s="436" t="s">
        <v>1472</v>
      </c>
    </row>
    <row r="218" spans="1:10" x14ac:dyDescent="0.15">
      <c r="A218" s="345" t="s">
        <v>1473</v>
      </c>
      <c r="B218" s="298" t="s">
        <v>647</v>
      </c>
      <c r="C218" s="330">
        <v>3080</v>
      </c>
      <c r="D218">
        <v>5036113634</v>
      </c>
      <c r="E218">
        <v>5036813634</v>
      </c>
      <c r="F218">
        <v>5037513634</v>
      </c>
      <c r="G218">
        <v>5038213634</v>
      </c>
      <c r="H218"/>
      <c r="J218" s="436" t="s">
        <v>1474</v>
      </c>
    </row>
    <row r="219" spans="1:10" x14ac:dyDescent="0.15">
      <c r="A219" s="401" t="s">
        <v>1475</v>
      </c>
      <c r="B219" s="298" t="s">
        <v>648</v>
      </c>
      <c r="C219" s="330">
        <v>4730</v>
      </c>
      <c r="D219">
        <v>5036113643</v>
      </c>
      <c r="E219">
        <v>5036813643</v>
      </c>
      <c r="F219">
        <v>5037513643</v>
      </c>
      <c r="G219">
        <v>5038213643</v>
      </c>
      <c r="H219"/>
      <c r="J219" s="436" t="s">
        <v>1476</v>
      </c>
    </row>
    <row r="220" spans="1:10" x14ac:dyDescent="0.15">
      <c r="A220" s="401" t="s">
        <v>1477</v>
      </c>
      <c r="B220" s="298" t="s">
        <v>722</v>
      </c>
      <c r="C220" s="330">
        <v>2530</v>
      </c>
      <c r="D220">
        <v>5036113652</v>
      </c>
      <c r="E220">
        <v>5036813652</v>
      </c>
      <c r="F220">
        <v>5037513652</v>
      </c>
      <c r="G220">
        <v>5038213652</v>
      </c>
      <c r="H220"/>
      <c r="J220" s="436" t="s">
        <v>1478</v>
      </c>
    </row>
    <row r="221" spans="1:10" x14ac:dyDescent="0.15">
      <c r="A221" s="401" t="s">
        <v>1479</v>
      </c>
      <c r="B221" s="298" t="s">
        <v>723</v>
      </c>
      <c r="C221" s="330">
        <v>3630</v>
      </c>
      <c r="D221">
        <v>5036113661</v>
      </c>
      <c r="E221">
        <v>5036813661</v>
      </c>
      <c r="F221">
        <v>5037513661</v>
      </c>
      <c r="G221">
        <v>5038213661</v>
      </c>
      <c r="H221"/>
      <c r="J221" s="436" t="s">
        <v>1480</v>
      </c>
    </row>
    <row r="222" spans="1:10" x14ac:dyDescent="0.15">
      <c r="A222" s="401" t="s">
        <v>1481</v>
      </c>
      <c r="B222" s="298" t="s">
        <v>724</v>
      </c>
      <c r="C222" s="330">
        <v>4730</v>
      </c>
      <c r="D222">
        <v>5036113677</v>
      </c>
      <c r="E222">
        <v>5036813677</v>
      </c>
      <c r="F222">
        <v>5037513677</v>
      </c>
      <c r="G222">
        <v>5038213677</v>
      </c>
      <c r="H222"/>
      <c r="J222" s="436" t="s">
        <v>1482</v>
      </c>
    </row>
    <row r="223" spans="1:10" x14ac:dyDescent="0.15">
      <c r="A223" s="401" t="s">
        <v>1483</v>
      </c>
      <c r="B223" s="298" t="s">
        <v>725</v>
      </c>
      <c r="C223" s="330">
        <v>5830</v>
      </c>
      <c r="D223">
        <v>5036113686</v>
      </c>
      <c r="E223">
        <v>5036813686</v>
      </c>
      <c r="F223">
        <v>5037513686</v>
      </c>
      <c r="G223">
        <v>5038213686</v>
      </c>
      <c r="H223"/>
      <c r="J223" s="436" t="s">
        <v>1484</v>
      </c>
    </row>
    <row r="224" spans="1:10" x14ac:dyDescent="0.15">
      <c r="A224" s="401" t="s">
        <v>1485</v>
      </c>
      <c r="B224" s="298" t="s">
        <v>772</v>
      </c>
      <c r="C224" s="330">
        <v>3850</v>
      </c>
      <c r="D224">
        <v>5036113695</v>
      </c>
      <c r="E224">
        <v>5036813695</v>
      </c>
      <c r="F224">
        <v>5037513695</v>
      </c>
      <c r="G224">
        <v>5038213695</v>
      </c>
      <c r="H224"/>
      <c r="J224" s="436" t="s">
        <v>1486</v>
      </c>
    </row>
    <row r="225" spans="1:10" x14ac:dyDescent="0.15">
      <c r="A225" s="401" t="s">
        <v>1487</v>
      </c>
      <c r="B225" s="298" t="s">
        <v>773</v>
      </c>
      <c r="C225" s="330">
        <v>3850</v>
      </c>
      <c r="D225">
        <v>5036113704</v>
      </c>
      <c r="E225">
        <v>5036813704</v>
      </c>
      <c r="F225">
        <v>5037513704</v>
      </c>
      <c r="G225">
        <v>5038213704</v>
      </c>
      <c r="H225"/>
      <c r="J225" s="436" t="s">
        <v>1488</v>
      </c>
    </row>
    <row r="226" spans="1:10" x14ac:dyDescent="0.15">
      <c r="A226" s="401" t="s">
        <v>1489</v>
      </c>
      <c r="B226" s="298" t="s">
        <v>774</v>
      </c>
      <c r="C226" s="330">
        <v>5500</v>
      </c>
      <c r="D226">
        <v>5036113713</v>
      </c>
      <c r="E226">
        <v>5036813713</v>
      </c>
      <c r="F226">
        <v>5037513713</v>
      </c>
      <c r="G226">
        <v>5038213713</v>
      </c>
      <c r="H226"/>
      <c r="J226" s="436" t="s">
        <v>1490</v>
      </c>
    </row>
    <row r="227" spans="1:10" x14ac:dyDescent="0.15">
      <c r="A227" s="401" t="s">
        <v>1491</v>
      </c>
      <c r="B227" s="298" t="s">
        <v>775</v>
      </c>
      <c r="C227" s="330">
        <v>7700</v>
      </c>
      <c r="D227">
        <v>5036113722</v>
      </c>
      <c r="E227">
        <v>5036813722</v>
      </c>
      <c r="F227">
        <v>5037513722</v>
      </c>
      <c r="G227">
        <v>5038213722</v>
      </c>
      <c r="H227"/>
      <c r="J227" s="436" t="s">
        <v>1492</v>
      </c>
    </row>
    <row r="228" spans="1:10" x14ac:dyDescent="0.15">
      <c r="A228" s="345" t="s">
        <v>1493</v>
      </c>
      <c r="B228" s="298" t="s">
        <v>966</v>
      </c>
      <c r="C228" s="330">
        <v>11000</v>
      </c>
      <c r="D228">
        <v>5036113731</v>
      </c>
      <c r="E228">
        <v>5036813731</v>
      </c>
      <c r="F228">
        <v>5037513731</v>
      </c>
      <c r="G228">
        <v>5038213731</v>
      </c>
      <c r="H228"/>
      <c r="J228" s="436" t="s">
        <v>1494</v>
      </c>
    </row>
    <row r="229" spans="1:10" x14ac:dyDescent="0.15">
      <c r="A229" s="345" t="s">
        <v>1495</v>
      </c>
      <c r="B229" s="298" t="s">
        <v>1496</v>
      </c>
      <c r="C229" s="330">
        <v>5830</v>
      </c>
      <c r="D229">
        <v>5036113747</v>
      </c>
      <c r="E229">
        <v>5036813747</v>
      </c>
      <c r="F229">
        <v>5037513747</v>
      </c>
      <c r="G229">
        <v>5038213747</v>
      </c>
      <c r="H229"/>
      <c r="J229" s="436" t="s">
        <v>1497</v>
      </c>
    </row>
    <row r="230" spans="1:10" x14ac:dyDescent="0.15">
      <c r="A230" s="345" t="s">
        <v>1498</v>
      </c>
      <c r="B230" s="298" t="s">
        <v>1499</v>
      </c>
      <c r="C230" s="330">
        <v>8580</v>
      </c>
      <c r="D230">
        <v>5036113756</v>
      </c>
      <c r="E230">
        <v>5036813756</v>
      </c>
      <c r="F230">
        <v>5037513756</v>
      </c>
      <c r="G230">
        <v>5038213756</v>
      </c>
      <c r="H230"/>
      <c r="J230" s="436" t="s">
        <v>1500</v>
      </c>
    </row>
    <row r="231" spans="1:10" x14ac:dyDescent="0.15">
      <c r="A231" s="345" t="s">
        <v>1501</v>
      </c>
      <c r="B231" s="298" t="s">
        <v>1502</v>
      </c>
      <c r="C231" s="330">
        <v>11330</v>
      </c>
      <c r="D231">
        <v>5036113765</v>
      </c>
      <c r="E231">
        <v>5036813765</v>
      </c>
      <c r="F231">
        <v>5037513765</v>
      </c>
      <c r="G231">
        <v>5038213765</v>
      </c>
      <c r="H231"/>
      <c r="I231" t="s">
        <v>592</v>
      </c>
      <c r="J231" s="436" t="s">
        <v>1503</v>
      </c>
    </row>
    <row r="232" spans="1:10" x14ac:dyDescent="0.15">
      <c r="A232" s="345" t="s">
        <v>1504</v>
      </c>
      <c r="B232" s="298" t="s">
        <v>1505</v>
      </c>
      <c r="C232" s="330">
        <v>16830</v>
      </c>
      <c r="D232">
        <v>5036113774</v>
      </c>
      <c r="E232">
        <v>5036813774</v>
      </c>
      <c r="F232">
        <v>5037513774</v>
      </c>
      <c r="G232">
        <v>5038213774</v>
      </c>
      <c r="H232"/>
      <c r="I232" t="s">
        <v>592</v>
      </c>
      <c r="J232" s="436" t="s">
        <v>1506</v>
      </c>
    </row>
    <row r="233" spans="1:10" x14ac:dyDescent="0.15">
      <c r="A233" s="345" t="s">
        <v>1507</v>
      </c>
      <c r="B233" s="298" t="s">
        <v>1508</v>
      </c>
      <c r="C233" s="330">
        <v>2530</v>
      </c>
      <c r="D233">
        <v>5036113783</v>
      </c>
      <c r="E233">
        <v>5036813783</v>
      </c>
      <c r="F233">
        <v>5037513783</v>
      </c>
      <c r="G233">
        <v>5038213783</v>
      </c>
      <c r="H233"/>
      <c r="J233" s="436" t="s">
        <v>1509</v>
      </c>
    </row>
    <row r="234" spans="1:10" x14ac:dyDescent="0.15">
      <c r="A234" s="345" t="s">
        <v>1510</v>
      </c>
      <c r="B234" s="298" t="s">
        <v>1511</v>
      </c>
      <c r="C234" s="330">
        <v>3630</v>
      </c>
      <c r="D234">
        <v>5036113792</v>
      </c>
      <c r="E234">
        <v>5036813792</v>
      </c>
      <c r="F234">
        <v>5037513792</v>
      </c>
      <c r="G234">
        <v>5038213792</v>
      </c>
      <c r="H234"/>
      <c r="J234" s="436" t="s">
        <v>1512</v>
      </c>
    </row>
    <row r="235" spans="1:10" x14ac:dyDescent="0.15">
      <c r="A235" s="345" t="s">
        <v>1513</v>
      </c>
      <c r="B235" s="298" t="s">
        <v>776</v>
      </c>
      <c r="C235" s="330">
        <v>4400</v>
      </c>
      <c r="D235">
        <v>5036113801</v>
      </c>
      <c r="E235">
        <v>5036813801</v>
      </c>
      <c r="F235">
        <v>5037513801</v>
      </c>
      <c r="G235">
        <v>5038213801</v>
      </c>
      <c r="H235"/>
      <c r="J235" s="436" t="s">
        <v>1514</v>
      </c>
    </row>
    <row r="236" spans="1:10" x14ac:dyDescent="0.15">
      <c r="A236" s="345" t="s">
        <v>1515</v>
      </c>
      <c r="B236" s="298" t="s">
        <v>967</v>
      </c>
      <c r="C236" s="330">
        <v>7700</v>
      </c>
      <c r="D236">
        <v>5036113817</v>
      </c>
      <c r="E236">
        <v>5036813817</v>
      </c>
      <c r="F236">
        <v>5037513817</v>
      </c>
      <c r="G236">
        <v>5038213817</v>
      </c>
      <c r="H236"/>
      <c r="J236" s="436" t="s">
        <v>1516</v>
      </c>
    </row>
    <row r="237" spans="1:10" x14ac:dyDescent="0.15">
      <c r="A237" s="345" t="s">
        <v>1517</v>
      </c>
      <c r="B237" s="298" t="s">
        <v>868</v>
      </c>
      <c r="C237" s="330">
        <v>2550</v>
      </c>
      <c r="D237">
        <v>5036113826</v>
      </c>
      <c r="E237">
        <v>5036813826</v>
      </c>
      <c r="F237">
        <v>5037513826</v>
      </c>
      <c r="G237">
        <v>5038213826</v>
      </c>
      <c r="H237"/>
      <c r="J237" s="436" t="s">
        <v>1518</v>
      </c>
    </row>
    <row r="238" spans="1:10" x14ac:dyDescent="0.15">
      <c r="A238" s="345" t="s">
        <v>1519</v>
      </c>
      <c r="B238" s="298" t="s">
        <v>869</v>
      </c>
      <c r="C238" s="330">
        <v>2550</v>
      </c>
      <c r="D238">
        <v>5036113835</v>
      </c>
      <c r="E238">
        <v>5036813835</v>
      </c>
      <c r="F238">
        <v>5037513835</v>
      </c>
      <c r="G238">
        <v>5038213835</v>
      </c>
      <c r="H238"/>
      <c r="J238" s="436" t="s">
        <v>1520</v>
      </c>
    </row>
    <row r="239" spans="1:10" x14ac:dyDescent="0.15">
      <c r="A239" s="345" t="s">
        <v>1521</v>
      </c>
      <c r="B239" s="298" t="s">
        <v>870</v>
      </c>
      <c r="C239" s="330">
        <v>3080</v>
      </c>
      <c r="D239">
        <v>5036113844</v>
      </c>
      <c r="E239">
        <v>5036813844</v>
      </c>
      <c r="F239">
        <v>5037513844</v>
      </c>
      <c r="G239">
        <v>5038213844</v>
      </c>
      <c r="H239"/>
      <c r="J239" s="436" t="s">
        <v>1522</v>
      </c>
    </row>
    <row r="240" spans="1:10" x14ac:dyDescent="0.15">
      <c r="A240" s="345" t="s">
        <v>1523</v>
      </c>
      <c r="B240" s="298" t="s">
        <v>871</v>
      </c>
      <c r="C240" s="330">
        <v>4730</v>
      </c>
      <c r="D240">
        <v>5036113853</v>
      </c>
      <c r="E240">
        <v>5036813853</v>
      </c>
      <c r="F240">
        <v>5037513853</v>
      </c>
      <c r="G240">
        <v>5038213853</v>
      </c>
      <c r="H240"/>
      <c r="J240" s="436" t="s">
        <v>1524</v>
      </c>
    </row>
    <row r="241" spans="1:10" x14ac:dyDescent="0.15">
      <c r="A241" s="345" t="s">
        <v>1525</v>
      </c>
      <c r="B241" s="298" t="s">
        <v>872</v>
      </c>
      <c r="C241" s="330">
        <v>5830</v>
      </c>
      <c r="D241">
        <v>5036113862</v>
      </c>
      <c r="E241">
        <v>5036813862</v>
      </c>
      <c r="F241">
        <v>5037513862</v>
      </c>
      <c r="G241">
        <v>5038213862</v>
      </c>
      <c r="H241"/>
      <c r="J241" s="436" t="s">
        <v>1526</v>
      </c>
    </row>
    <row r="242" spans="1:10" x14ac:dyDescent="0.15">
      <c r="A242" s="345" t="s">
        <v>1527</v>
      </c>
      <c r="B242" s="298" t="s">
        <v>873</v>
      </c>
      <c r="C242" s="330">
        <v>5830</v>
      </c>
      <c r="D242">
        <v>5036113871</v>
      </c>
      <c r="E242">
        <v>5036813871</v>
      </c>
      <c r="F242">
        <v>5037513871</v>
      </c>
      <c r="G242">
        <v>5038213871</v>
      </c>
      <c r="H242"/>
      <c r="J242" s="436" t="s">
        <v>1528</v>
      </c>
    </row>
    <row r="243" spans="1:10" x14ac:dyDescent="0.15">
      <c r="A243" s="345" t="s">
        <v>1529</v>
      </c>
      <c r="B243" s="298" t="s">
        <v>1530</v>
      </c>
      <c r="C243" s="330">
        <v>3630</v>
      </c>
      <c r="D243">
        <v>5036113887</v>
      </c>
      <c r="E243">
        <v>5036813887</v>
      </c>
      <c r="F243">
        <v>5037513887</v>
      </c>
      <c r="G243">
        <v>5038213887</v>
      </c>
      <c r="H243"/>
      <c r="I243" t="s">
        <v>592</v>
      </c>
      <c r="J243" s="436" t="s">
        <v>1531</v>
      </c>
    </row>
    <row r="244" spans="1:10" x14ac:dyDescent="0.15">
      <c r="A244" s="345" t="s">
        <v>1532</v>
      </c>
      <c r="B244" s="298" t="s">
        <v>1533</v>
      </c>
      <c r="C244" s="330">
        <v>4730</v>
      </c>
      <c r="D244">
        <v>5036113896</v>
      </c>
      <c r="E244">
        <v>5036813896</v>
      </c>
      <c r="F244">
        <v>5037513896</v>
      </c>
      <c r="G244">
        <v>5038213896</v>
      </c>
      <c r="H244"/>
      <c r="I244" t="s">
        <v>592</v>
      </c>
      <c r="J244" s="436" t="s">
        <v>1534</v>
      </c>
    </row>
    <row r="245" spans="1:10" x14ac:dyDescent="0.15">
      <c r="A245" s="345" t="s">
        <v>1535</v>
      </c>
      <c r="B245" s="298" t="s">
        <v>1536</v>
      </c>
      <c r="C245" s="330">
        <v>5830</v>
      </c>
      <c r="D245">
        <v>5036113905</v>
      </c>
      <c r="E245">
        <v>5036813905</v>
      </c>
      <c r="F245">
        <v>5037513905</v>
      </c>
      <c r="G245">
        <v>5038213905</v>
      </c>
      <c r="H245"/>
      <c r="I245" t="s">
        <v>592</v>
      </c>
      <c r="J245" s="436" t="s">
        <v>1537</v>
      </c>
    </row>
    <row r="246" spans="1:10" x14ac:dyDescent="0.15">
      <c r="A246" s="345" t="s">
        <v>1538</v>
      </c>
      <c r="B246" s="298" t="s">
        <v>878</v>
      </c>
      <c r="C246" s="330">
        <v>1430</v>
      </c>
      <c r="D246">
        <v>5036113914</v>
      </c>
      <c r="E246">
        <v>5036813914</v>
      </c>
      <c r="F246">
        <v>5037513914</v>
      </c>
      <c r="G246">
        <v>5038213914</v>
      </c>
      <c r="H246"/>
      <c r="I246" t="s">
        <v>592</v>
      </c>
      <c r="J246" s="436" t="s">
        <v>1539</v>
      </c>
    </row>
    <row r="247" spans="1:10" x14ac:dyDescent="0.15">
      <c r="A247" s="345" t="s">
        <v>1540</v>
      </c>
      <c r="B247" s="298" t="s">
        <v>879</v>
      </c>
      <c r="C247" s="330">
        <v>1980</v>
      </c>
      <c r="D247">
        <v>5036113923</v>
      </c>
      <c r="E247">
        <v>5036813923</v>
      </c>
      <c r="F247">
        <v>5037513923</v>
      </c>
      <c r="G247">
        <v>5038213923</v>
      </c>
      <c r="H247"/>
      <c r="I247" t="s">
        <v>592</v>
      </c>
      <c r="J247" s="436" t="s">
        <v>1541</v>
      </c>
    </row>
    <row r="248" spans="1:10" x14ac:dyDescent="0.15">
      <c r="A248" s="345" t="s">
        <v>1542</v>
      </c>
      <c r="B248" s="298" t="s">
        <v>880</v>
      </c>
      <c r="C248" s="330">
        <v>2530</v>
      </c>
      <c r="D248">
        <v>5036113932</v>
      </c>
      <c r="E248">
        <v>5036813932</v>
      </c>
      <c r="F248">
        <v>5037513932</v>
      </c>
      <c r="G248">
        <v>5038213932</v>
      </c>
      <c r="H248"/>
      <c r="I248" t="s">
        <v>592</v>
      </c>
      <c r="J248" s="436" t="s">
        <v>1543</v>
      </c>
    </row>
    <row r="249" spans="1:10" x14ac:dyDescent="0.15">
      <c r="A249" s="345" t="s">
        <v>1544</v>
      </c>
      <c r="B249" s="298" t="s">
        <v>1545</v>
      </c>
      <c r="C249" s="330">
        <v>1980</v>
      </c>
      <c r="D249">
        <v>5036113941</v>
      </c>
      <c r="E249">
        <v>5036813941</v>
      </c>
      <c r="F249">
        <v>5037513941</v>
      </c>
      <c r="G249">
        <v>5038213941</v>
      </c>
      <c r="H249"/>
      <c r="I249" t="s">
        <v>592</v>
      </c>
      <c r="J249" s="436" t="s">
        <v>1546</v>
      </c>
    </row>
    <row r="250" spans="1:10" x14ac:dyDescent="0.15">
      <c r="A250" s="345" t="s">
        <v>1547</v>
      </c>
      <c r="B250" s="298" t="s">
        <v>1548</v>
      </c>
      <c r="C250" s="330">
        <v>3630</v>
      </c>
      <c r="D250">
        <v>5036113957</v>
      </c>
      <c r="E250">
        <v>5036813957</v>
      </c>
      <c r="F250">
        <v>5037513957</v>
      </c>
      <c r="G250">
        <v>5038213957</v>
      </c>
      <c r="H250"/>
      <c r="I250" t="s">
        <v>592</v>
      </c>
      <c r="J250" s="436" t="s">
        <v>1549</v>
      </c>
    </row>
    <row r="251" spans="1:10" x14ac:dyDescent="0.15">
      <c r="A251" s="345" t="s">
        <v>1550</v>
      </c>
      <c r="B251" s="298" t="s">
        <v>1551</v>
      </c>
      <c r="C251" s="330">
        <v>5830</v>
      </c>
      <c r="D251">
        <v>5036113966</v>
      </c>
      <c r="E251">
        <v>5036813966</v>
      </c>
      <c r="F251">
        <v>5037513966</v>
      </c>
      <c r="G251">
        <v>5038213966</v>
      </c>
      <c r="H251"/>
      <c r="I251" t="s">
        <v>592</v>
      </c>
      <c r="J251" s="436" t="s">
        <v>1552</v>
      </c>
    </row>
    <row r="252" spans="1:10" x14ac:dyDescent="0.15">
      <c r="A252" s="345" t="s">
        <v>1553</v>
      </c>
      <c r="B252" s="298" t="s">
        <v>611</v>
      </c>
      <c r="C252" s="330">
        <v>2710</v>
      </c>
      <c r="D252">
        <v>5036113975</v>
      </c>
      <c r="E252">
        <v>5036813975</v>
      </c>
      <c r="F252">
        <v>5037513975</v>
      </c>
      <c r="G252">
        <v>5038213975</v>
      </c>
      <c r="H252"/>
      <c r="I252" t="s">
        <v>887</v>
      </c>
      <c r="J252" s="436" t="s">
        <v>1554</v>
      </c>
    </row>
    <row r="253" spans="1:10" x14ac:dyDescent="0.15">
      <c r="A253" s="345" t="s">
        <v>1555</v>
      </c>
      <c r="B253" s="298" t="s">
        <v>968</v>
      </c>
      <c r="C253" s="330">
        <v>3570</v>
      </c>
      <c r="D253">
        <v>5036113984</v>
      </c>
      <c r="E253">
        <v>5036813984</v>
      </c>
      <c r="F253">
        <v>5037513984</v>
      </c>
      <c r="G253">
        <v>5038213984</v>
      </c>
      <c r="H253"/>
      <c r="I253" t="s">
        <v>887</v>
      </c>
      <c r="J253" s="436" t="s">
        <v>1556</v>
      </c>
    </row>
    <row r="254" spans="1:10" x14ac:dyDescent="0.15">
      <c r="A254" s="345" t="s">
        <v>1557</v>
      </c>
      <c r="B254" s="298" t="s">
        <v>612</v>
      </c>
      <c r="C254" s="330">
        <v>4650</v>
      </c>
      <c r="D254">
        <v>5036113993</v>
      </c>
      <c r="E254">
        <v>5036813993</v>
      </c>
      <c r="F254">
        <v>5037513993</v>
      </c>
      <c r="G254">
        <v>5038213993</v>
      </c>
      <c r="H254"/>
      <c r="I254" t="s">
        <v>887</v>
      </c>
      <c r="J254" s="436" t="s">
        <v>1558</v>
      </c>
    </row>
    <row r="255" spans="1:10" x14ac:dyDescent="0.15">
      <c r="A255" s="345" t="s">
        <v>1559</v>
      </c>
      <c r="B255" s="298" t="s">
        <v>613</v>
      </c>
      <c r="C255" s="330">
        <v>2490</v>
      </c>
      <c r="D255">
        <v>5036114002</v>
      </c>
      <c r="E255">
        <v>5036814002</v>
      </c>
      <c r="F255">
        <v>5037514002</v>
      </c>
      <c r="G255">
        <v>5038214002</v>
      </c>
      <c r="H255"/>
      <c r="I255" t="s">
        <v>887</v>
      </c>
      <c r="J255" s="436" t="s">
        <v>1560</v>
      </c>
    </row>
    <row r="256" spans="1:10" x14ac:dyDescent="0.15">
      <c r="A256" s="345" t="s">
        <v>1561</v>
      </c>
      <c r="B256" s="298" t="s">
        <v>1562</v>
      </c>
      <c r="C256" s="330">
        <v>3570</v>
      </c>
      <c r="D256">
        <v>5036114011</v>
      </c>
      <c r="E256">
        <v>5036814011</v>
      </c>
      <c r="F256">
        <v>5037514011</v>
      </c>
      <c r="G256">
        <v>5038214011</v>
      </c>
      <c r="H256"/>
      <c r="I256" t="s">
        <v>887</v>
      </c>
      <c r="J256" s="436" t="s">
        <v>1563</v>
      </c>
    </row>
    <row r="257" spans="1:10" x14ac:dyDescent="0.15">
      <c r="A257" s="345" t="s">
        <v>1564</v>
      </c>
      <c r="B257" s="298" t="s">
        <v>969</v>
      </c>
      <c r="C257" s="330">
        <v>2810</v>
      </c>
      <c r="D257">
        <v>5036114027</v>
      </c>
      <c r="E257">
        <v>5036814027</v>
      </c>
      <c r="F257">
        <v>5037514027</v>
      </c>
      <c r="G257">
        <v>5038214027</v>
      </c>
      <c r="H257"/>
      <c r="I257" t="s">
        <v>1565</v>
      </c>
      <c r="J257" s="436" t="s">
        <v>1566</v>
      </c>
    </row>
    <row r="258" spans="1:10" x14ac:dyDescent="0.15">
      <c r="A258" s="345" t="s">
        <v>1567</v>
      </c>
      <c r="B258" s="298" t="s">
        <v>970</v>
      </c>
      <c r="C258" s="330">
        <v>3890</v>
      </c>
      <c r="D258">
        <v>5036114036</v>
      </c>
      <c r="E258">
        <v>5036814036</v>
      </c>
      <c r="F258">
        <v>5037514036</v>
      </c>
      <c r="G258">
        <v>5038214036</v>
      </c>
      <c r="H258"/>
      <c r="I258" t="s">
        <v>1565</v>
      </c>
      <c r="J258" s="436" t="s">
        <v>1568</v>
      </c>
    </row>
    <row r="259" spans="1:10" x14ac:dyDescent="0.15">
      <c r="A259" s="345" t="s">
        <v>1569</v>
      </c>
      <c r="B259" s="298" t="s">
        <v>616</v>
      </c>
      <c r="C259" s="330">
        <v>1870</v>
      </c>
      <c r="D259">
        <v>5036114045</v>
      </c>
      <c r="E259">
        <v>5036814045</v>
      </c>
      <c r="F259">
        <v>5037514045</v>
      </c>
      <c r="G259">
        <v>5038214045</v>
      </c>
      <c r="H259"/>
      <c r="I259" t="s">
        <v>887</v>
      </c>
      <c r="J259" s="436" t="s">
        <v>1570</v>
      </c>
    </row>
    <row r="260" spans="1:10" x14ac:dyDescent="0.15">
      <c r="A260" s="345" t="s">
        <v>1571</v>
      </c>
      <c r="B260" s="298" t="s">
        <v>617</v>
      </c>
      <c r="C260" s="330">
        <v>3670</v>
      </c>
      <c r="D260">
        <v>5036114054</v>
      </c>
      <c r="E260">
        <v>5036814054</v>
      </c>
      <c r="F260">
        <v>5037514054</v>
      </c>
      <c r="G260">
        <v>5038214054</v>
      </c>
      <c r="H260"/>
      <c r="I260" t="s">
        <v>887</v>
      </c>
      <c r="J260" s="436" t="s">
        <v>1572</v>
      </c>
    </row>
    <row r="261" spans="1:10" x14ac:dyDescent="0.15">
      <c r="A261" s="345" t="s">
        <v>1573</v>
      </c>
      <c r="B261" s="298" t="s">
        <v>888</v>
      </c>
      <c r="C261" s="330">
        <v>2700</v>
      </c>
      <c r="D261">
        <v>5036114063</v>
      </c>
      <c r="E261">
        <v>5036814063</v>
      </c>
      <c r="F261">
        <v>5037514063</v>
      </c>
      <c r="G261">
        <v>5038214063</v>
      </c>
      <c r="H261"/>
      <c r="I261" t="s">
        <v>887</v>
      </c>
      <c r="J261" s="436" t="s">
        <v>1574</v>
      </c>
    </row>
    <row r="262" spans="1:10" x14ac:dyDescent="0.15">
      <c r="A262" s="345" t="s">
        <v>1575</v>
      </c>
      <c r="B262" s="298" t="s">
        <v>889</v>
      </c>
      <c r="C262" s="330">
        <v>3780</v>
      </c>
      <c r="D262">
        <v>5036114072</v>
      </c>
      <c r="E262">
        <v>5036814072</v>
      </c>
      <c r="F262">
        <v>5037514072</v>
      </c>
      <c r="G262">
        <v>5038214072</v>
      </c>
      <c r="H262"/>
      <c r="I262" t="s">
        <v>887</v>
      </c>
      <c r="J262" s="436" t="s">
        <v>1576</v>
      </c>
    </row>
    <row r="263" spans="1:10" x14ac:dyDescent="0.15">
      <c r="A263" s="345" t="s">
        <v>1577</v>
      </c>
      <c r="B263" s="298" t="s">
        <v>890</v>
      </c>
      <c r="C263" s="330">
        <v>5400</v>
      </c>
      <c r="D263">
        <v>5036114081</v>
      </c>
      <c r="E263">
        <v>5036814081</v>
      </c>
      <c r="F263">
        <v>5037514081</v>
      </c>
      <c r="G263">
        <v>5038214081</v>
      </c>
      <c r="H263"/>
      <c r="I263" t="s">
        <v>887</v>
      </c>
      <c r="J263" s="436" t="s">
        <v>1578</v>
      </c>
    </row>
    <row r="264" spans="1:10" x14ac:dyDescent="0.15">
      <c r="A264" s="345" t="s">
        <v>1579</v>
      </c>
      <c r="B264" s="298" t="s">
        <v>618</v>
      </c>
      <c r="C264" s="330">
        <v>2600</v>
      </c>
      <c r="D264">
        <v>5036114097</v>
      </c>
      <c r="E264">
        <v>5036814097</v>
      </c>
      <c r="F264">
        <v>5037514097</v>
      </c>
      <c r="G264">
        <v>5038214097</v>
      </c>
      <c r="H264"/>
      <c r="I264" t="s">
        <v>1565</v>
      </c>
      <c r="J264" s="436" t="s">
        <v>1580</v>
      </c>
    </row>
    <row r="265" spans="1:10" x14ac:dyDescent="0.15">
      <c r="A265" s="345" t="s">
        <v>1581</v>
      </c>
      <c r="B265" s="298" t="s">
        <v>619</v>
      </c>
      <c r="C265" s="330">
        <v>2910</v>
      </c>
      <c r="D265">
        <v>5036114106</v>
      </c>
      <c r="E265">
        <v>5036814106</v>
      </c>
      <c r="F265">
        <v>5037514106</v>
      </c>
      <c r="G265">
        <v>5038214106</v>
      </c>
      <c r="H265"/>
      <c r="I265" t="s">
        <v>1565</v>
      </c>
      <c r="J265" s="436" t="s">
        <v>1582</v>
      </c>
    </row>
    <row r="266" spans="1:10" x14ac:dyDescent="0.15">
      <c r="A266" s="345" t="s">
        <v>1583</v>
      </c>
      <c r="B266" s="298" t="s">
        <v>620</v>
      </c>
      <c r="C266" s="330">
        <v>3560</v>
      </c>
      <c r="D266">
        <v>5036114115</v>
      </c>
      <c r="E266">
        <v>5036814115</v>
      </c>
      <c r="F266">
        <v>5037514115</v>
      </c>
      <c r="G266">
        <v>5038214115</v>
      </c>
      <c r="H266"/>
      <c r="I266" t="s">
        <v>1565</v>
      </c>
      <c r="J266" s="436" t="s">
        <v>1584</v>
      </c>
    </row>
    <row r="267" spans="1:10" x14ac:dyDescent="0.15">
      <c r="A267" s="345" t="s">
        <v>1585</v>
      </c>
      <c r="B267" s="298" t="s">
        <v>621</v>
      </c>
      <c r="C267" s="330">
        <v>4210</v>
      </c>
      <c r="D267">
        <v>5036114124</v>
      </c>
      <c r="E267">
        <v>5036814124</v>
      </c>
      <c r="F267">
        <v>5037514124</v>
      </c>
      <c r="G267">
        <v>5038214124</v>
      </c>
      <c r="H267"/>
      <c r="I267" t="s">
        <v>1565</v>
      </c>
      <c r="J267" s="436" t="s">
        <v>1586</v>
      </c>
    </row>
    <row r="268" spans="1:10" x14ac:dyDescent="0.15">
      <c r="A268" s="345" t="s">
        <v>1587</v>
      </c>
      <c r="B268" s="298" t="s">
        <v>891</v>
      </c>
      <c r="C268" s="330">
        <v>2490</v>
      </c>
      <c r="D268">
        <v>5036114133</v>
      </c>
      <c r="E268">
        <v>5036814133</v>
      </c>
      <c r="F268">
        <v>5037514133</v>
      </c>
      <c r="G268">
        <v>5038214133</v>
      </c>
      <c r="H268"/>
      <c r="I268" t="s">
        <v>887</v>
      </c>
      <c r="J268" s="436" t="s">
        <v>1588</v>
      </c>
    </row>
    <row r="269" spans="1:10" x14ac:dyDescent="0.15">
      <c r="A269" s="345" t="s">
        <v>1589</v>
      </c>
      <c r="B269" s="298" t="s">
        <v>892</v>
      </c>
      <c r="C269" s="330">
        <v>3570</v>
      </c>
      <c r="D269">
        <v>5036114142</v>
      </c>
      <c r="E269">
        <v>5036814142</v>
      </c>
      <c r="F269">
        <v>5037514142</v>
      </c>
      <c r="G269">
        <v>5038214142</v>
      </c>
      <c r="H269"/>
      <c r="I269" t="s">
        <v>887</v>
      </c>
      <c r="J269" s="436" t="s">
        <v>1590</v>
      </c>
    </row>
    <row r="270" spans="1:10" x14ac:dyDescent="0.15">
      <c r="A270" s="345" t="s">
        <v>1591</v>
      </c>
      <c r="B270" s="298" t="s">
        <v>1592</v>
      </c>
      <c r="C270" s="330">
        <v>2920</v>
      </c>
      <c r="D270">
        <v>5036114151</v>
      </c>
      <c r="E270">
        <v>5036814151</v>
      </c>
      <c r="F270">
        <v>5037514151</v>
      </c>
      <c r="G270">
        <v>5038214151</v>
      </c>
      <c r="H270"/>
      <c r="I270" t="s">
        <v>887</v>
      </c>
      <c r="J270" s="436" t="s">
        <v>1593</v>
      </c>
    </row>
    <row r="271" spans="1:10" x14ac:dyDescent="0.15">
      <c r="A271" s="345" t="s">
        <v>1594</v>
      </c>
      <c r="B271" s="298" t="s">
        <v>1595</v>
      </c>
      <c r="C271" s="330">
        <v>3780</v>
      </c>
      <c r="D271">
        <v>5036114167</v>
      </c>
      <c r="E271">
        <v>5036814167</v>
      </c>
      <c r="F271">
        <v>5037514167</v>
      </c>
      <c r="G271">
        <v>5038214167</v>
      </c>
      <c r="H271"/>
      <c r="I271" t="s">
        <v>1565</v>
      </c>
      <c r="J271" s="436" t="s">
        <v>1596</v>
      </c>
    </row>
    <row r="272" spans="1:10" x14ac:dyDescent="0.15">
      <c r="A272" s="345" t="s">
        <v>1597</v>
      </c>
      <c r="B272" s="298" t="s">
        <v>1598</v>
      </c>
      <c r="C272" s="330">
        <v>5400</v>
      </c>
      <c r="D272">
        <v>5036114176</v>
      </c>
      <c r="E272">
        <v>5036814176</v>
      </c>
      <c r="F272">
        <v>5037514176</v>
      </c>
      <c r="G272">
        <v>5038214176</v>
      </c>
      <c r="H272"/>
      <c r="I272" t="s">
        <v>1565</v>
      </c>
      <c r="J272" s="436" t="s">
        <v>1599</v>
      </c>
    </row>
    <row r="273" spans="1:10" x14ac:dyDescent="0.15">
      <c r="A273" s="345" t="s">
        <v>1600</v>
      </c>
      <c r="B273" s="298" t="s">
        <v>1601</v>
      </c>
      <c r="C273" s="330">
        <v>3030</v>
      </c>
      <c r="D273">
        <v>5036114185</v>
      </c>
      <c r="E273">
        <v>5036814185</v>
      </c>
      <c r="F273">
        <v>5037514185</v>
      </c>
      <c r="G273">
        <v>5038214185</v>
      </c>
      <c r="H273"/>
      <c r="I273" t="s">
        <v>1565</v>
      </c>
      <c r="J273" s="436" t="s">
        <v>1602</v>
      </c>
    </row>
    <row r="274" spans="1:10" x14ac:dyDescent="0.15">
      <c r="A274" s="345" t="s">
        <v>1603</v>
      </c>
      <c r="B274" s="298" t="s">
        <v>780</v>
      </c>
      <c r="C274" s="330">
        <v>3030</v>
      </c>
      <c r="D274">
        <v>5036114194</v>
      </c>
      <c r="E274">
        <v>5036814194</v>
      </c>
      <c r="F274">
        <v>5037514194</v>
      </c>
      <c r="G274">
        <v>5038214194</v>
      </c>
      <c r="H274"/>
      <c r="I274" t="s">
        <v>1565</v>
      </c>
      <c r="J274" s="436" t="s">
        <v>1604</v>
      </c>
    </row>
    <row r="275" spans="1:10" x14ac:dyDescent="0.15">
      <c r="A275" s="345" t="s">
        <v>1605</v>
      </c>
      <c r="B275" s="298" t="s">
        <v>614</v>
      </c>
      <c r="C275" s="330">
        <v>3570</v>
      </c>
      <c r="D275">
        <v>5036114203</v>
      </c>
      <c r="E275">
        <v>5036814203</v>
      </c>
      <c r="F275">
        <v>5037514203</v>
      </c>
      <c r="G275">
        <v>5038214203</v>
      </c>
      <c r="H275"/>
      <c r="I275" t="s">
        <v>1565</v>
      </c>
      <c r="J275" s="436" t="s">
        <v>1606</v>
      </c>
    </row>
    <row r="276" spans="1:10" x14ac:dyDescent="0.15">
      <c r="A276" s="345" t="s">
        <v>1607</v>
      </c>
      <c r="B276" s="298" t="s">
        <v>615</v>
      </c>
      <c r="C276" s="330">
        <v>3570</v>
      </c>
      <c r="D276">
        <v>5036114212</v>
      </c>
      <c r="E276">
        <v>5036814212</v>
      </c>
      <c r="F276">
        <v>5037514212</v>
      </c>
      <c r="G276">
        <v>5038214212</v>
      </c>
      <c r="H276"/>
      <c r="I276" t="s">
        <v>1565</v>
      </c>
      <c r="J276" s="436" t="s">
        <v>1608</v>
      </c>
    </row>
    <row r="277" spans="1:10" x14ac:dyDescent="0.15">
      <c r="A277" s="345" t="s">
        <v>1609</v>
      </c>
      <c r="B277" s="298" t="s">
        <v>622</v>
      </c>
      <c r="C277" s="330">
        <v>4650</v>
      </c>
      <c r="D277">
        <v>5036114221</v>
      </c>
      <c r="E277">
        <v>5036814221</v>
      </c>
      <c r="F277">
        <v>5037514221</v>
      </c>
      <c r="G277">
        <v>5038214221</v>
      </c>
      <c r="H277"/>
      <c r="I277" t="s">
        <v>1565</v>
      </c>
      <c r="J277" s="436" t="s">
        <v>1610</v>
      </c>
    </row>
    <row r="278" spans="1:10" x14ac:dyDescent="0.15">
      <c r="A278" s="345" t="s">
        <v>1611</v>
      </c>
      <c r="B278" s="298" t="s">
        <v>623</v>
      </c>
      <c r="C278" s="330">
        <v>4650</v>
      </c>
      <c r="D278">
        <v>5036114237</v>
      </c>
      <c r="E278">
        <v>5036814237</v>
      </c>
      <c r="F278">
        <v>5037514237</v>
      </c>
      <c r="G278">
        <v>5038214237</v>
      </c>
      <c r="H278"/>
      <c r="I278" t="s">
        <v>1565</v>
      </c>
      <c r="J278" s="436" t="s">
        <v>1612</v>
      </c>
    </row>
    <row r="279" spans="1:10" x14ac:dyDescent="0.15">
      <c r="A279" s="345" t="s">
        <v>1613</v>
      </c>
      <c r="B279" s="298" t="s">
        <v>624</v>
      </c>
      <c r="C279" s="330">
        <v>1980</v>
      </c>
      <c r="D279">
        <v>5036114246</v>
      </c>
      <c r="E279">
        <v>5036814246</v>
      </c>
      <c r="F279">
        <v>5037514246</v>
      </c>
      <c r="G279">
        <v>5038214246</v>
      </c>
      <c r="H279"/>
      <c r="I279" t="s">
        <v>887</v>
      </c>
      <c r="J279" s="436" t="s">
        <v>1614</v>
      </c>
    </row>
    <row r="280" spans="1:10" x14ac:dyDescent="0.15">
      <c r="A280" s="345" t="s">
        <v>1615</v>
      </c>
      <c r="B280" s="298" t="s">
        <v>625</v>
      </c>
      <c r="C280" s="330">
        <v>2530</v>
      </c>
      <c r="D280">
        <v>5036114255</v>
      </c>
      <c r="E280">
        <v>5036814255</v>
      </c>
      <c r="F280">
        <v>5037514255</v>
      </c>
      <c r="G280">
        <v>5038214255</v>
      </c>
      <c r="H280"/>
      <c r="I280" t="s">
        <v>887</v>
      </c>
      <c r="J280" s="436" t="s">
        <v>1616</v>
      </c>
    </row>
    <row r="281" spans="1:10" x14ac:dyDescent="0.15">
      <c r="A281" s="345" t="s">
        <v>1617</v>
      </c>
      <c r="B281" s="298" t="s">
        <v>626</v>
      </c>
      <c r="C281" s="330">
        <v>1980</v>
      </c>
      <c r="D281">
        <v>5036114264</v>
      </c>
      <c r="E281">
        <v>5036814264</v>
      </c>
      <c r="F281">
        <v>5037514264</v>
      </c>
      <c r="G281">
        <v>5038214264</v>
      </c>
      <c r="H281"/>
      <c r="I281" t="s">
        <v>887</v>
      </c>
      <c r="J281" s="436" t="s">
        <v>1618</v>
      </c>
    </row>
    <row r="282" spans="1:10" x14ac:dyDescent="0.15">
      <c r="A282" s="345" t="s">
        <v>1619</v>
      </c>
      <c r="B282" s="298" t="s">
        <v>627</v>
      </c>
      <c r="C282" s="330">
        <v>2530</v>
      </c>
      <c r="D282">
        <v>5036114273</v>
      </c>
      <c r="E282">
        <v>5036814273</v>
      </c>
      <c r="F282">
        <v>5037514273</v>
      </c>
      <c r="G282">
        <v>5038214273</v>
      </c>
      <c r="H282"/>
      <c r="I282" t="s">
        <v>887</v>
      </c>
      <c r="J282" s="436" t="s">
        <v>1620</v>
      </c>
    </row>
    <row r="283" spans="1:10" x14ac:dyDescent="0.15">
      <c r="A283" s="345" t="s">
        <v>1621</v>
      </c>
      <c r="B283" s="298" t="s">
        <v>893</v>
      </c>
      <c r="C283" s="330">
        <v>3570</v>
      </c>
      <c r="D283">
        <v>5036114282</v>
      </c>
      <c r="E283">
        <v>5036814282</v>
      </c>
      <c r="F283">
        <v>5037514282</v>
      </c>
      <c r="G283">
        <v>5038214282</v>
      </c>
      <c r="H283"/>
      <c r="I283" t="s">
        <v>894</v>
      </c>
      <c r="J283" s="436" t="s">
        <v>1622</v>
      </c>
    </row>
    <row r="284" spans="1:10" x14ac:dyDescent="0.15">
      <c r="A284" s="345" t="s">
        <v>1623</v>
      </c>
      <c r="B284" s="298" t="s">
        <v>781</v>
      </c>
      <c r="C284" s="330">
        <v>4650</v>
      </c>
      <c r="D284">
        <v>5036114291</v>
      </c>
      <c r="E284">
        <v>5036814291</v>
      </c>
      <c r="F284">
        <v>5037514291</v>
      </c>
      <c r="G284">
        <v>5038214291</v>
      </c>
      <c r="H284"/>
      <c r="I284" t="s">
        <v>894</v>
      </c>
      <c r="J284" s="436" t="s">
        <v>1624</v>
      </c>
    </row>
    <row r="285" spans="1:10" x14ac:dyDescent="0.15">
      <c r="A285" s="345" t="s">
        <v>1625</v>
      </c>
      <c r="B285" s="298" t="s">
        <v>895</v>
      </c>
      <c r="C285" s="330">
        <v>2490</v>
      </c>
      <c r="D285">
        <v>5036114307</v>
      </c>
      <c r="E285">
        <v>5036814307</v>
      </c>
      <c r="F285">
        <v>5037514307</v>
      </c>
      <c r="G285">
        <v>5038214307</v>
      </c>
      <c r="H285"/>
      <c r="I285" t="s">
        <v>894</v>
      </c>
      <c r="J285" s="436" t="s">
        <v>1626</v>
      </c>
    </row>
    <row r="286" spans="1:10" x14ac:dyDescent="0.15">
      <c r="A286" s="345" t="s">
        <v>1627</v>
      </c>
      <c r="B286" s="298" t="s">
        <v>896</v>
      </c>
      <c r="C286" s="330">
        <v>3240</v>
      </c>
      <c r="D286">
        <v>5036114316</v>
      </c>
      <c r="E286">
        <v>5036814316</v>
      </c>
      <c r="F286">
        <v>5037514316</v>
      </c>
      <c r="G286">
        <v>5038214316</v>
      </c>
      <c r="H286"/>
      <c r="I286" t="s">
        <v>894</v>
      </c>
      <c r="J286" s="436" t="s">
        <v>1628</v>
      </c>
    </row>
    <row r="287" spans="1:10" x14ac:dyDescent="0.15">
      <c r="A287" s="345" t="s">
        <v>1629</v>
      </c>
      <c r="B287" s="298" t="s">
        <v>782</v>
      </c>
      <c r="C287" s="330">
        <v>2490</v>
      </c>
      <c r="D287">
        <v>5036114325</v>
      </c>
      <c r="E287">
        <v>5036814325</v>
      </c>
      <c r="F287">
        <v>5037514325</v>
      </c>
      <c r="G287">
        <v>5038214325</v>
      </c>
      <c r="H287"/>
      <c r="I287" t="s">
        <v>894</v>
      </c>
      <c r="J287" s="436" t="s">
        <v>1630</v>
      </c>
    </row>
    <row r="288" spans="1:10" x14ac:dyDescent="0.15">
      <c r="A288" s="345" t="s">
        <v>1631</v>
      </c>
      <c r="B288" s="298" t="s">
        <v>783</v>
      </c>
      <c r="C288" s="330">
        <v>2530</v>
      </c>
      <c r="D288">
        <v>5036114334</v>
      </c>
      <c r="E288">
        <v>5036814334</v>
      </c>
      <c r="F288">
        <v>5037514334</v>
      </c>
      <c r="G288">
        <v>5038214334</v>
      </c>
      <c r="H288"/>
      <c r="I288" t="s">
        <v>894</v>
      </c>
      <c r="J288" s="436" t="s">
        <v>1632</v>
      </c>
    </row>
    <row r="289" spans="1:10" x14ac:dyDescent="0.15">
      <c r="A289" s="345" t="s">
        <v>1633</v>
      </c>
      <c r="B289" s="298" t="s">
        <v>784</v>
      </c>
      <c r="C289" s="330">
        <v>2530</v>
      </c>
      <c r="D289">
        <v>5036114343</v>
      </c>
      <c r="E289">
        <v>5036814343</v>
      </c>
      <c r="F289">
        <v>5037514343</v>
      </c>
      <c r="G289">
        <v>5038214343</v>
      </c>
      <c r="H289"/>
      <c r="I289" t="s">
        <v>894</v>
      </c>
      <c r="J289" s="436" t="s">
        <v>1634</v>
      </c>
    </row>
    <row r="290" spans="1:10" x14ac:dyDescent="0.15">
      <c r="A290" s="345" t="s">
        <v>1635</v>
      </c>
      <c r="B290" s="298" t="s">
        <v>785</v>
      </c>
      <c r="C290" s="330">
        <v>2750</v>
      </c>
      <c r="D290">
        <v>5036114352</v>
      </c>
      <c r="E290">
        <v>5036814352</v>
      </c>
      <c r="F290">
        <v>5037514352</v>
      </c>
      <c r="G290">
        <v>5038214352</v>
      </c>
      <c r="H290"/>
      <c r="I290" t="s">
        <v>894</v>
      </c>
      <c r="J290" s="436" t="s">
        <v>1636</v>
      </c>
    </row>
    <row r="291" spans="1:10" x14ac:dyDescent="0.15">
      <c r="A291" s="345" t="s">
        <v>1637</v>
      </c>
      <c r="B291" s="298" t="s">
        <v>786</v>
      </c>
      <c r="C291" s="330">
        <v>2750</v>
      </c>
      <c r="D291">
        <v>5036114361</v>
      </c>
      <c r="E291">
        <v>5036814361</v>
      </c>
      <c r="F291">
        <v>5037514361</v>
      </c>
      <c r="G291">
        <v>5038214361</v>
      </c>
      <c r="H291"/>
      <c r="I291" t="s">
        <v>894</v>
      </c>
      <c r="J291" s="436" t="s">
        <v>1638</v>
      </c>
    </row>
    <row r="292" spans="1:10" x14ac:dyDescent="0.15">
      <c r="A292" s="345" t="s">
        <v>1639</v>
      </c>
      <c r="B292" s="298" t="s">
        <v>787</v>
      </c>
      <c r="C292" s="330">
        <v>3300</v>
      </c>
      <c r="D292">
        <v>5036114377</v>
      </c>
      <c r="E292">
        <v>5036814377</v>
      </c>
      <c r="F292">
        <v>5037514377</v>
      </c>
      <c r="G292">
        <v>5038214377</v>
      </c>
      <c r="H292"/>
      <c r="I292" t="s">
        <v>894</v>
      </c>
      <c r="J292" s="436" t="s">
        <v>1640</v>
      </c>
    </row>
    <row r="293" spans="1:10" x14ac:dyDescent="0.15">
      <c r="A293" s="345" t="s">
        <v>1641</v>
      </c>
      <c r="B293" s="298" t="s">
        <v>788</v>
      </c>
      <c r="C293" s="330">
        <v>3300</v>
      </c>
      <c r="D293">
        <v>5036114386</v>
      </c>
      <c r="E293">
        <v>5036814386</v>
      </c>
      <c r="F293">
        <v>5037514386</v>
      </c>
      <c r="G293">
        <v>5038214386</v>
      </c>
      <c r="H293"/>
      <c r="I293" t="s">
        <v>894</v>
      </c>
      <c r="J293" s="436" t="s">
        <v>1642</v>
      </c>
    </row>
    <row r="294" spans="1:10" x14ac:dyDescent="0.15">
      <c r="A294" s="345" t="s">
        <v>1643</v>
      </c>
      <c r="B294" s="298" t="s">
        <v>789</v>
      </c>
      <c r="C294" s="330">
        <v>3300</v>
      </c>
      <c r="D294">
        <v>5036114395</v>
      </c>
      <c r="E294">
        <v>5036814395</v>
      </c>
      <c r="F294">
        <v>5037514395</v>
      </c>
      <c r="G294">
        <v>5038214395</v>
      </c>
      <c r="H294"/>
      <c r="I294" t="s">
        <v>894</v>
      </c>
      <c r="J294" s="436" t="s">
        <v>1644</v>
      </c>
    </row>
    <row r="295" spans="1:10" x14ac:dyDescent="0.15">
      <c r="A295" s="345" t="s">
        <v>1645</v>
      </c>
      <c r="B295" s="298" t="s">
        <v>790</v>
      </c>
      <c r="C295" s="330">
        <v>3300</v>
      </c>
      <c r="D295">
        <v>5036114404</v>
      </c>
      <c r="E295">
        <v>5036814404</v>
      </c>
      <c r="F295">
        <v>5037514404</v>
      </c>
      <c r="G295">
        <v>5038214404</v>
      </c>
      <c r="H295"/>
      <c r="I295" t="s">
        <v>894</v>
      </c>
      <c r="J295" s="436" t="s">
        <v>1646</v>
      </c>
    </row>
    <row r="296" spans="1:10" x14ac:dyDescent="0.15">
      <c r="A296" s="345" t="s">
        <v>1647</v>
      </c>
      <c r="B296" s="298" t="s">
        <v>791</v>
      </c>
      <c r="C296" s="330">
        <v>3300</v>
      </c>
      <c r="D296">
        <v>5036114413</v>
      </c>
      <c r="E296">
        <v>5036814413</v>
      </c>
      <c r="F296">
        <v>5037514413</v>
      </c>
      <c r="G296">
        <v>5038214413</v>
      </c>
      <c r="H296"/>
      <c r="I296" t="s">
        <v>894</v>
      </c>
      <c r="J296" s="436" t="s">
        <v>1648</v>
      </c>
    </row>
    <row r="297" spans="1:10" x14ac:dyDescent="0.15">
      <c r="A297" s="345" t="s">
        <v>1649</v>
      </c>
      <c r="B297" s="298" t="s">
        <v>792</v>
      </c>
      <c r="C297" s="330">
        <v>4400</v>
      </c>
      <c r="D297">
        <v>5036114422</v>
      </c>
      <c r="E297">
        <v>5036814422</v>
      </c>
      <c r="F297">
        <v>5037514422</v>
      </c>
      <c r="G297">
        <v>5038214422</v>
      </c>
      <c r="H297"/>
      <c r="I297" t="s">
        <v>894</v>
      </c>
      <c r="J297" s="436" t="s">
        <v>1650</v>
      </c>
    </row>
    <row r="298" spans="1:10" x14ac:dyDescent="0.15">
      <c r="A298" s="345" t="s">
        <v>1651</v>
      </c>
      <c r="B298" s="298" t="s">
        <v>793</v>
      </c>
      <c r="C298" s="330">
        <v>4400</v>
      </c>
      <c r="D298">
        <v>5036114431</v>
      </c>
      <c r="E298">
        <v>5036814431</v>
      </c>
      <c r="F298">
        <v>5037514431</v>
      </c>
      <c r="G298">
        <v>5038214431</v>
      </c>
      <c r="H298"/>
      <c r="I298" t="s">
        <v>894</v>
      </c>
      <c r="J298" s="436" t="s">
        <v>1652</v>
      </c>
    </row>
    <row r="299" spans="1:10" x14ac:dyDescent="0.15">
      <c r="A299" s="345" t="s">
        <v>1653</v>
      </c>
      <c r="B299" s="298" t="s">
        <v>794</v>
      </c>
      <c r="C299" s="330">
        <v>5500</v>
      </c>
      <c r="D299">
        <v>5036114447</v>
      </c>
      <c r="E299">
        <v>5036814447</v>
      </c>
      <c r="F299">
        <v>5037514447</v>
      </c>
      <c r="G299">
        <v>5038214447</v>
      </c>
      <c r="H299"/>
      <c r="I299" t="s">
        <v>894</v>
      </c>
      <c r="J299" s="436" t="s">
        <v>1654</v>
      </c>
    </row>
    <row r="300" spans="1:10" x14ac:dyDescent="0.15">
      <c r="A300" s="345" t="s">
        <v>1655</v>
      </c>
      <c r="B300" s="298" t="s">
        <v>795</v>
      </c>
      <c r="C300" s="330">
        <v>5500</v>
      </c>
      <c r="D300">
        <v>5036114456</v>
      </c>
      <c r="E300">
        <v>5036814456</v>
      </c>
      <c r="F300">
        <v>5037514456</v>
      </c>
      <c r="G300">
        <v>5038214456</v>
      </c>
      <c r="H300"/>
      <c r="I300" t="s">
        <v>894</v>
      </c>
      <c r="J300" s="436" t="s">
        <v>1656</v>
      </c>
    </row>
    <row r="301" spans="1:10" x14ac:dyDescent="0.15">
      <c r="A301" s="345" t="s">
        <v>1657</v>
      </c>
      <c r="B301" s="298" t="s">
        <v>593</v>
      </c>
      <c r="C301" s="330">
        <v>1100</v>
      </c>
      <c r="D301">
        <v>5036114465</v>
      </c>
      <c r="E301">
        <v>5036814465</v>
      </c>
      <c r="F301">
        <v>5037514465</v>
      </c>
      <c r="G301">
        <v>5038214465</v>
      </c>
      <c r="H301"/>
      <c r="I301" t="s">
        <v>652</v>
      </c>
      <c r="J301" s="436" t="s">
        <v>1658</v>
      </c>
    </row>
    <row r="302" spans="1:10" x14ac:dyDescent="0.15">
      <c r="A302" s="345" t="s">
        <v>1659</v>
      </c>
      <c r="B302" s="298" t="s">
        <v>971</v>
      </c>
      <c r="C302" s="330">
        <v>1100</v>
      </c>
      <c r="D302">
        <v>5036114474</v>
      </c>
      <c r="E302">
        <v>5036814474</v>
      </c>
      <c r="F302">
        <v>5037514474</v>
      </c>
      <c r="G302">
        <v>5038214474</v>
      </c>
      <c r="H302"/>
      <c r="I302" t="s">
        <v>652</v>
      </c>
      <c r="J302" s="436" t="s">
        <v>1660</v>
      </c>
    </row>
    <row r="303" spans="1:10" x14ac:dyDescent="0.15">
      <c r="A303" s="345" t="s">
        <v>1661</v>
      </c>
      <c r="B303" s="298" t="s">
        <v>881</v>
      </c>
      <c r="C303" s="330">
        <v>1100</v>
      </c>
      <c r="D303">
        <v>5036114483</v>
      </c>
      <c r="E303">
        <v>5036814483</v>
      </c>
      <c r="F303">
        <v>5037514483</v>
      </c>
      <c r="G303">
        <v>5038214483</v>
      </c>
      <c r="H303"/>
      <c r="I303" t="s">
        <v>652</v>
      </c>
      <c r="J303" s="436" t="s">
        <v>1662</v>
      </c>
    </row>
    <row r="304" spans="1:10" x14ac:dyDescent="0.15">
      <c r="A304" s="345" t="s">
        <v>1663</v>
      </c>
      <c r="B304" s="298" t="s">
        <v>882</v>
      </c>
      <c r="C304" s="330">
        <v>1100</v>
      </c>
      <c r="D304">
        <v>5036114492</v>
      </c>
      <c r="E304">
        <v>5036814492</v>
      </c>
      <c r="F304">
        <v>5037514492</v>
      </c>
      <c r="G304">
        <v>5038214492</v>
      </c>
      <c r="H304"/>
      <c r="I304" t="s">
        <v>652</v>
      </c>
      <c r="J304" s="436" t="s">
        <v>1664</v>
      </c>
    </row>
    <row r="305" spans="1:10" x14ac:dyDescent="0.15">
      <c r="A305" s="345" t="s">
        <v>1665</v>
      </c>
      <c r="B305" s="298" t="s">
        <v>653</v>
      </c>
      <c r="C305" s="330">
        <v>1100</v>
      </c>
      <c r="D305">
        <v>5036114501</v>
      </c>
      <c r="E305">
        <v>5036814501</v>
      </c>
      <c r="F305">
        <v>5037514501</v>
      </c>
      <c r="G305">
        <v>5038214501</v>
      </c>
      <c r="H305"/>
      <c r="I305" t="s">
        <v>652</v>
      </c>
      <c r="J305" s="436" t="s">
        <v>1666</v>
      </c>
    </row>
    <row r="306" spans="1:10" x14ac:dyDescent="0.15">
      <c r="A306" s="345" t="s">
        <v>1667</v>
      </c>
      <c r="B306" s="298" t="s">
        <v>777</v>
      </c>
      <c r="C306" s="330">
        <v>1100</v>
      </c>
      <c r="D306">
        <v>5036114517</v>
      </c>
      <c r="E306">
        <v>5036814517</v>
      </c>
      <c r="F306">
        <v>5037514517</v>
      </c>
      <c r="G306">
        <v>5038214517</v>
      </c>
      <c r="H306"/>
      <c r="I306" t="s">
        <v>778</v>
      </c>
      <c r="J306" s="436" t="s">
        <v>1668</v>
      </c>
    </row>
    <row r="307" spans="1:10" x14ac:dyDescent="0.15">
      <c r="A307" s="345" t="s">
        <v>1669</v>
      </c>
      <c r="B307" s="298" t="s">
        <v>779</v>
      </c>
      <c r="C307" s="330">
        <v>1100</v>
      </c>
      <c r="D307">
        <v>5036114526</v>
      </c>
      <c r="E307">
        <v>5036814526</v>
      </c>
      <c r="F307">
        <v>5037514526</v>
      </c>
      <c r="G307">
        <v>5038214526</v>
      </c>
      <c r="H307"/>
      <c r="I307" t="s">
        <v>778</v>
      </c>
      <c r="J307" s="436" t="s">
        <v>1670</v>
      </c>
    </row>
    <row r="308" spans="1:10" x14ac:dyDescent="0.15">
      <c r="A308" s="345" t="s">
        <v>1671</v>
      </c>
      <c r="B308" s="298" t="s">
        <v>883</v>
      </c>
      <c r="C308" s="330">
        <v>1100</v>
      </c>
      <c r="D308">
        <v>5036114535</v>
      </c>
      <c r="E308">
        <v>5036814535</v>
      </c>
      <c r="F308">
        <v>5037514535</v>
      </c>
      <c r="G308">
        <v>5038214535</v>
      </c>
      <c r="H308"/>
      <c r="I308" t="s">
        <v>652</v>
      </c>
      <c r="J308" s="436" t="s">
        <v>1672</v>
      </c>
    </row>
    <row r="309" spans="1:10" x14ac:dyDescent="0.15">
      <c r="A309" s="345" t="s">
        <v>1673</v>
      </c>
      <c r="B309" s="298" t="s">
        <v>884</v>
      </c>
      <c r="C309" s="330">
        <v>1100</v>
      </c>
      <c r="D309">
        <v>5036114544</v>
      </c>
      <c r="E309">
        <v>5036814544</v>
      </c>
      <c r="F309">
        <v>5037514544</v>
      </c>
      <c r="G309">
        <v>5038214544</v>
      </c>
      <c r="H309"/>
      <c r="I309" t="s">
        <v>652</v>
      </c>
      <c r="J309" s="436" t="s">
        <v>1674</v>
      </c>
    </row>
    <row r="310" spans="1:10" x14ac:dyDescent="0.15">
      <c r="A310" s="345" t="s">
        <v>1675</v>
      </c>
      <c r="B310" s="298" t="s">
        <v>885</v>
      </c>
      <c r="C310" s="330">
        <v>1100</v>
      </c>
      <c r="D310">
        <v>5036114553</v>
      </c>
      <c r="E310">
        <v>5036814553</v>
      </c>
      <c r="F310">
        <v>5037514553</v>
      </c>
      <c r="G310">
        <v>5038214553</v>
      </c>
      <c r="H310"/>
      <c r="I310" t="s">
        <v>652</v>
      </c>
      <c r="J310" s="436" t="s">
        <v>1676</v>
      </c>
    </row>
    <row r="311" spans="1:10" x14ac:dyDescent="0.15">
      <c r="A311" s="345" t="s">
        <v>1677</v>
      </c>
      <c r="B311" s="298" t="s">
        <v>654</v>
      </c>
      <c r="C311" s="330">
        <v>1100</v>
      </c>
      <c r="D311">
        <v>5036114562</v>
      </c>
      <c r="E311">
        <v>5036814562</v>
      </c>
      <c r="F311">
        <v>5037514562</v>
      </c>
      <c r="G311">
        <v>5038214562</v>
      </c>
      <c r="H311"/>
      <c r="I311" t="s">
        <v>652</v>
      </c>
      <c r="J311" s="436" t="s">
        <v>1678</v>
      </c>
    </row>
    <row r="312" spans="1:10" x14ac:dyDescent="0.15">
      <c r="A312" s="345" t="s">
        <v>1679</v>
      </c>
      <c r="B312" s="298" t="s">
        <v>515</v>
      </c>
      <c r="C312" s="330">
        <v>1100</v>
      </c>
      <c r="D312">
        <v>5036114571</v>
      </c>
      <c r="E312">
        <v>5036814571</v>
      </c>
      <c r="F312">
        <v>5037514571</v>
      </c>
      <c r="G312">
        <v>5038214571</v>
      </c>
      <c r="H312"/>
      <c r="I312" t="s">
        <v>652</v>
      </c>
      <c r="J312" s="436" t="s">
        <v>1680</v>
      </c>
    </row>
    <row r="313" spans="1:10" x14ac:dyDescent="0.15">
      <c r="A313" s="345" t="s">
        <v>1681</v>
      </c>
      <c r="B313" s="298" t="s">
        <v>516</v>
      </c>
      <c r="C313" s="330">
        <v>1100</v>
      </c>
      <c r="D313">
        <v>5036114587</v>
      </c>
      <c r="E313">
        <v>5036814587</v>
      </c>
      <c r="F313">
        <v>5037514587</v>
      </c>
      <c r="G313">
        <v>5038214587</v>
      </c>
      <c r="H313"/>
      <c r="I313" t="s">
        <v>652</v>
      </c>
      <c r="J313" s="436" t="s">
        <v>1682</v>
      </c>
    </row>
    <row r="314" spans="1:10" x14ac:dyDescent="0.15">
      <c r="A314" s="345" t="s">
        <v>1683</v>
      </c>
      <c r="B314" s="298" t="s">
        <v>517</v>
      </c>
      <c r="C314" s="330">
        <v>1100</v>
      </c>
      <c r="D314">
        <v>5036114596</v>
      </c>
      <c r="E314">
        <v>5036814596</v>
      </c>
      <c r="F314">
        <v>5037514596</v>
      </c>
      <c r="G314">
        <v>5038214596</v>
      </c>
      <c r="H314"/>
      <c r="I314" t="s">
        <v>652</v>
      </c>
      <c r="J314" s="436" t="s">
        <v>1684</v>
      </c>
    </row>
    <row r="315" spans="1:10" x14ac:dyDescent="0.15">
      <c r="A315" s="345" t="s">
        <v>1685</v>
      </c>
      <c r="B315" s="298" t="s">
        <v>655</v>
      </c>
      <c r="C315" s="330">
        <v>1100</v>
      </c>
      <c r="D315">
        <v>5036114605</v>
      </c>
      <c r="E315">
        <v>5036814605</v>
      </c>
      <c r="F315">
        <v>5037514605</v>
      </c>
      <c r="G315">
        <v>5038214605</v>
      </c>
      <c r="H315"/>
      <c r="I315" t="s">
        <v>652</v>
      </c>
      <c r="J315" s="436" t="s">
        <v>1686</v>
      </c>
    </row>
    <row r="316" spans="1:10" x14ac:dyDescent="0.15">
      <c r="A316" s="345" t="s">
        <v>1687</v>
      </c>
      <c r="B316" s="298" t="s">
        <v>886</v>
      </c>
      <c r="C316" s="330">
        <v>1100</v>
      </c>
      <c r="D316">
        <v>5036114614</v>
      </c>
      <c r="E316">
        <v>5036814614</v>
      </c>
      <c r="F316">
        <v>5037514614</v>
      </c>
      <c r="G316">
        <v>5038214614</v>
      </c>
      <c r="H316"/>
      <c r="I316" t="s">
        <v>778</v>
      </c>
      <c r="J316" s="436" t="s">
        <v>1688</v>
      </c>
    </row>
    <row r="317" spans="1:10" x14ac:dyDescent="0.15">
      <c r="A317" s="345" t="s">
        <v>1689</v>
      </c>
      <c r="B317" s="298" t="s">
        <v>1690</v>
      </c>
      <c r="C317" s="330">
        <v>1100</v>
      </c>
      <c r="D317">
        <v>5036114623</v>
      </c>
      <c r="E317">
        <v>5036814623</v>
      </c>
      <c r="F317">
        <v>5037514623</v>
      </c>
      <c r="G317">
        <v>5038214623</v>
      </c>
      <c r="H317"/>
      <c r="I317" t="s">
        <v>778</v>
      </c>
      <c r="J317" s="436" t="s">
        <v>1691</v>
      </c>
    </row>
    <row r="318" spans="1:10" x14ac:dyDescent="0.15">
      <c r="A318" s="345" t="s">
        <v>1692</v>
      </c>
      <c r="B318" s="298" t="s">
        <v>576</v>
      </c>
      <c r="C318" s="330">
        <v>2380</v>
      </c>
      <c r="D318">
        <v>5036210015</v>
      </c>
      <c r="E318">
        <v>5036210015</v>
      </c>
      <c r="F318">
        <v>5036210015</v>
      </c>
      <c r="G318">
        <v>5036210015</v>
      </c>
      <c r="H318">
        <v>1</v>
      </c>
      <c r="J318" s="436" t="s">
        <v>1693</v>
      </c>
    </row>
    <row r="319" spans="1:10" x14ac:dyDescent="0.15">
      <c r="A319" s="345" t="s">
        <v>1694</v>
      </c>
      <c r="B319" s="298" t="s">
        <v>657</v>
      </c>
      <c r="C319" s="330">
        <v>3310</v>
      </c>
      <c r="D319">
        <v>5036210112</v>
      </c>
      <c r="E319">
        <v>5036910112</v>
      </c>
      <c r="F319">
        <v>5037610112</v>
      </c>
      <c r="G319">
        <v>5038310112</v>
      </c>
      <c r="H319"/>
      <c r="J319" s="436" t="s">
        <v>1695</v>
      </c>
    </row>
    <row r="320" spans="1:10" x14ac:dyDescent="0.15">
      <c r="A320" s="345" t="s">
        <v>1696</v>
      </c>
      <c r="B320" s="298" t="s">
        <v>506</v>
      </c>
      <c r="C320" s="330">
        <v>4340</v>
      </c>
      <c r="D320">
        <v>5036210216</v>
      </c>
      <c r="E320">
        <v>5036910216</v>
      </c>
      <c r="F320">
        <v>5037610216</v>
      </c>
      <c r="G320">
        <v>5038310216</v>
      </c>
      <c r="H320"/>
      <c r="J320" s="436" t="s">
        <v>1697</v>
      </c>
    </row>
    <row r="321" spans="1:10" x14ac:dyDescent="0.15">
      <c r="A321" s="345" t="s">
        <v>1698</v>
      </c>
      <c r="B321" s="298" t="s">
        <v>577</v>
      </c>
      <c r="C321" s="330">
        <v>5380</v>
      </c>
      <c r="D321">
        <v>5036210313</v>
      </c>
      <c r="E321">
        <v>5036910313</v>
      </c>
      <c r="F321">
        <v>5037610313</v>
      </c>
      <c r="G321">
        <v>5038310313</v>
      </c>
      <c r="H321"/>
      <c r="J321" s="436" t="s">
        <v>1699</v>
      </c>
    </row>
    <row r="322" spans="1:10" x14ac:dyDescent="0.15">
      <c r="A322" s="345" t="s">
        <v>1700</v>
      </c>
      <c r="B322" s="298" t="s">
        <v>659</v>
      </c>
      <c r="C322" s="330">
        <v>10570</v>
      </c>
      <c r="D322">
        <v>5036210417</v>
      </c>
      <c r="E322">
        <v>5036910417</v>
      </c>
      <c r="F322">
        <v>5037610417</v>
      </c>
      <c r="G322">
        <v>5038310417</v>
      </c>
      <c r="H322"/>
      <c r="J322" s="436" t="s">
        <v>1701</v>
      </c>
    </row>
    <row r="323" spans="1:10" x14ac:dyDescent="0.15">
      <c r="A323" s="345" t="s">
        <v>1702</v>
      </c>
      <c r="B323" s="298" t="s">
        <v>242</v>
      </c>
      <c r="C323" s="330">
        <v>2480</v>
      </c>
      <c r="D323">
        <v>5036210514</v>
      </c>
      <c r="E323">
        <v>5036210514</v>
      </c>
      <c r="F323">
        <v>5036210514</v>
      </c>
      <c r="G323">
        <v>5036210514</v>
      </c>
      <c r="H323">
        <v>1</v>
      </c>
      <c r="J323" s="436" t="s">
        <v>1703</v>
      </c>
    </row>
    <row r="324" spans="1:10" x14ac:dyDescent="0.15">
      <c r="A324" s="345" t="s">
        <v>1704</v>
      </c>
      <c r="B324" s="298" t="s">
        <v>656</v>
      </c>
      <c r="C324" s="330">
        <v>2480</v>
      </c>
      <c r="D324">
        <v>5036210611</v>
      </c>
      <c r="E324">
        <v>5036210611</v>
      </c>
      <c r="F324">
        <v>5036210611</v>
      </c>
      <c r="G324">
        <v>5036210611</v>
      </c>
      <c r="H324">
        <v>1</v>
      </c>
      <c r="J324" s="436" t="s">
        <v>1705</v>
      </c>
    </row>
    <row r="325" spans="1:10" x14ac:dyDescent="0.15">
      <c r="A325" s="345" t="s">
        <v>1706</v>
      </c>
      <c r="B325" s="298" t="s">
        <v>243</v>
      </c>
      <c r="C325" s="330">
        <v>3410</v>
      </c>
      <c r="D325">
        <v>5036210715</v>
      </c>
      <c r="E325">
        <v>5036910715</v>
      </c>
      <c r="F325">
        <v>5037610715</v>
      </c>
      <c r="G325">
        <v>5038310715</v>
      </c>
      <c r="H325"/>
      <c r="J325" s="436" t="s">
        <v>1707</v>
      </c>
    </row>
    <row r="326" spans="1:10" x14ac:dyDescent="0.15">
      <c r="A326" s="345" t="s">
        <v>1708</v>
      </c>
      <c r="B326" s="298" t="s">
        <v>658</v>
      </c>
      <c r="C326" s="330">
        <v>3410</v>
      </c>
      <c r="D326">
        <v>5036210812</v>
      </c>
      <c r="E326">
        <v>5036910812</v>
      </c>
      <c r="F326">
        <v>5037610812</v>
      </c>
      <c r="G326">
        <v>5038310812</v>
      </c>
      <c r="H326"/>
      <c r="J326" s="436" t="s">
        <v>1709</v>
      </c>
    </row>
    <row r="327" spans="1:10" x14ac:dyDescent="0.15">
      <c r="A327" s="345" t="s">
        <v>1710</v>
      </c>
      <c r="B327" s="298" t="s">
        <v>244</v>
      </c>
      <c r="C327" s="330">
        <v>4440</v>
      </c>
      <c r="D327">
        <v>5036210916</v>
      </c>
      <c r="E327">
        <v>5036910916</v>
      </c>
      <c r="F327">
        <v>5037610916</v>
      </c>
      <c r="G327">
        <v>5038310916</v>
      </c>
      <c r="H327"/>
      <c r="J327" s="436" t="s">
        <v>1711</v>
      </c>
    </row>
    <row r="328" spans="1:10" x14ac:dyDescent="0.15">
      <c r="A328" s="345" t="s">
        <v>1712</v>
      </c>
      <c r="B328" s="298" t="s">
        <v>245</v>
      </c>
      <c r="C328" s="330">
        <v>5480</v>
      </c>
      <c r="D328">
        <v>5036211013</v>
      </c>
      <c r="E328">
        <v>5036911013</v>
      </c>
      <c r="F328">
        <v>5037611013</v>
      </c>
      <c r="G328">
        <v>5038311013</v>
      </c>
      <c r="H328"/>
      <c r="J328" s="436" t="s">
        <v>1713</v>
      </c>
    </row>
    <row r="329" spans="1:10" x14ac:dyDescent="0.15">
      <c r="A329" s="345" t="s">
        <v>1714</v>
      </c>
      <c r="B329" s="298" t="s">
        <v>246</v>
      </c>
      <c r="C329" s="330">
        <v>10670</v>
      </c>
      <c r="D329">
        <v>5036211117</v>
      </c>
      <c r="E329">
        <v>5036911117</v>
      </c>
      <c r="F329">
        <v>5037611117</v>
      </c>
      <c r="G329">
        <v>5038311117</v>
      </c>
      <c r="H329"/>
      <c r="J329" s="436" t="s">
        <v>1715</v>
      </c>
    </row>
    <row r="330" spans="1:10" x14ac:dyDescent="0.15">
      <c r="A330" s="345" t="s">
        <v>1716</v>
      </c>
      <c r="B330" s="298" t="s">
        <v>247</v>
      </c>
      <c r="C330" s="330">
        <v>15880</v>
      </c>
      <c r="D330">
        <v>5036211214</v>
      </c>
      <c r="E330">
        <v>5036911214</v>
      </c>
      <c r="F330">
        <v>5037611214</v>
      </c>
      <c r="G330">
        <v>5038311214</v>
      </c>
      <c r="H330"/>
      <c r="J330" s="436" t="s">
        <v>1717</v>
      </c>
    </row>
    <row r="331" spans="1:10" x14ac:dyDescent="0.15">
      <c r="A331" s="345" t="s">
        <v>1718</v>
      </c>
      <c r="B331" s="298" t="s">
        <v>248</v>
      </c>
      <c r="C331" s="330">
        <v>21070</v>
      </c>
      <c r="D331">
        <v>5036211311</v>
      </c>
      <c r="E331">
        <v>5036911311</v>
      </c>
      <c r="F331">
        <v>5037611311</v>
      </c>
      <c r="G331">
        <v>5038311311</v>
      </c>
      <c r="H331"/>
      <c r="J331" s="436" t="s">
        <v>1719</v>
      </c>
    </row>
    <row r="332" spans="1:10" x14ac:dyDescent="0.15">
      <c r="A332" s="345" t="s">
        <v>1720</v>
      </c>
      <c r="B332" s="298" t="s">
        <v>249</v>
      </c>
      <c r="C332" s="330">
        <v>31460</v>
      </c>
      <c r="D332">
        <v>5036211415</v>
      </c>
      <c r="E332">
        <v>5036911415</v>
      </c>
      <c r="F332">
        <v>5037611415</v>
      </c>
      <c r="G332">
        <v>5038311415</v>
      </c>
      <c r="H332"/>
      <c r="J332" s="436" t="s">
        <v>1721</v>
      </c>
    </row>
    <row r="333" spans="1:10" x14ac:dyDescent="0.15">
      <c r="A333" s="345" t="s">
        <v>1722</v>
      </c>
      <c r="B333" s="298" t="s">
        <v>250</v>
      </c>
      <c r="C333" s="330">
        <v>52240</v>
      </c>
      <c r="D333">
        <v>5036211512</v>
      </c>
      <c r="E333">
        <v>5036911512</v>
      </c>
      <c r="F333">
        <v>5037611512</v>
      </c>
      <c r="G333">
        <v>5038311512</v>
      </c>
      <c r="H333"/>
      <c r="J333" s="436" t="s">
        <v>1723</v>
      </c>
    </row>
    <row r="334" spans="1:10" x14ac:dyDescent="0.15">
      <c r="A334" s="345" t="s">
        <v>1724</v>
      </c>
      <c r="B334" s="298" t="s">
        <v>972</v>
      </c>
      <c r="C334" s="330">
        <v>4130</v>
      </c>
      <c r="D334">
        <v>5036211616</v>
      </c>
      <c r="E334">
        <v>5036911616</v>
      </c>
      <c r="F334">
        <v>5037611616</v>
      </c>
      <c r="G334">
        <v>5038311616</v>
      </c>
      <c r="H334"/>
      <c r="J334" s="436" t="s">
        <v>1725</v>
      </c>
    </row>
    <row r="335" spans="1:10" x14ac:dyDescent="0.15">
      <c r="A335" s="345" t="s">
        <v>1726</v>
      </c>
      <c r="B335" s="298" t="s">
        <v>1727</v>
      </c>
      <c r="C335" s="330">
        <v>6050</v>
      </c>
      <c r="D335">
        <v>5036211625</v>
      </c>
      <c r="E335">
        <v>5036911625</v>
      </c>
      <c r="F335">
        <v>5037611625</v>
      </c>
      <c r="G335">
        <v>5038311625</v>
      </c>
      <c r="H335"/>
      <c r="J335" s="436" t="s">
        <v>1728</v>
      </c>
    </row>
    <row r="336" spans="1:10" x14ac:dyDescent="0.15">
      <c r="A336" s="345" t="s">
        <v>1729</v>
      </c>
      <c r="B336" s="298" t="s">
        <v>973</v>
      </c>
      <c r="C336" s="330">
        <v>5610</v>
      </c>
      <c r="D336">
        <v>5036211634</v>
      </c>
      <c r="E336">
        <v>5036911634</v>
      </c>
      <c r="F336">
        <v>5037611634</v>
      </c>
      <c r="G336">
        <v>5038311634</v>
      </c>
      <c r="H336"/>
      <c r="J336" s="436" t="s">
        <v>1730</v>
      </c>
    </row>
    <row r="337" spans="1:10" x14ac:dyDescent="0.15">
      <c r="A337" s="345" t="s">
        <v>1731</v>
      </c>
      <c r="B337" s="298" t="s">
        <v>1732</v>
      </c>
      <c r="C337" s="330">
        <v>6600</v>
      </c>
      <c r="D337">
        <v>5036211643</v>
      </c>
      <c r="E337">
        <v>5036911643</v>
      </c>
      <c r="F337">
        <v>5037611643</v>
      </c>
      <c r="G337">
        <v>5038311643</v>
      </c>
      <c r="H337"/>
      <c r="J337" s="436" t="s">
        <v>1733</v>
      </c>
    </row>
    <row r="338" spans="1:10" x14ac:dyDescent="0.15">
      <c r="A338" s="345" t="s">
        <v>1734</v>
      </c>
      <c r="B338" s="298" t="s">
        <v>661</v>
      </c>
      <c r="C338" s="330">
        <v>4510</v>
      </c>
      <c r="D338">
        <v>5036211652</v>
      </c>
      <c r="E338">
        <v>5036911652</v>
      </c>
      <c r="F338">
        <v>5037611652</v>
      </c>
      <c r="G338">
        <v>5038311652</v>
      </c>
      <c r="H338"/>
      <c r="J338" s="436" t="s">
        <v>1735</v>
      </c>
    </row>
    <row r="339" spans="1:10" x14ac:dyDescent="0.15">
      <c r="A339" s="345" t="s">
        <v>1736</v>
      </c>
      <c r="B339" s="298" t="s">
        <v>1737</v>
      </c>
      <c r="C339" s="330">
        <v>5500</v>
      </c>
      <c r="D339">
        <v>5036211661</v>
      </c>
      <c r="E339">
        <v>5036911661</v>
      </c>
      <c r="F339">
        <v>5037611661</v>
      </c>
      <c r="G339">
        <v>5038311661</v>
      </c>
      <c r="H339"/>
      <c r="J339" s="436" t="s">
        <v>1738</v>
      </c>
    </row>
    <row r="340" spans="1:10" x14ac:dyDescent="0.15">
      <c r="A340" s="345" t="s">
        <v>1739</v>
      </c>
      <c r="B340" s="298" t="s">
        <v>662</v>
      </c>
      <c r="C340" s="330">
        <v>5060</v>
      </c>
      <c r="D340">
        <v>5036211677</v>
      </c>
      <c r="E340">
        <v>5036911677</v>
      </c>
      <c r="F340">
        <v>5037611677</v>
      </c>
      <c r="G340">
        <v>5038311677</v>
      </c>
      <c r="H340"/>
      <c r="J340" s="436" t="s">
        <v>1740</v>
      </c>
    </row>
    <row r="341" spans="1:10" x14ac:dyDescent="0.15">
      <c r="A341" s="345" t="s">
        <v>1741</v>
      </c>
      <c r="B341" s="298" t="s">
        <v>1742</v>
      </c>
      <c r="C341" s="330">
        <v>6050</v>
      </c>
      <c r="D341">
        <v>5036211686</v>
      </c>
      <c r="E341">
        <v>5036911686</v>
      </c>
      <c r="F341">
        <v>5037611686</v>
      </c>
      <c r="G341">
        <v>5038311686</v>
      </c>
      <c r="H341"/>
      <c r="J341" s="436" t="s">
        <v>1743</v>
      </c>
    </row>
    <row r="342" spans="1:10" x14ac:dyDescent="0.15">
      <c r="A342" s="345" t="s">
        <v>1744</v>
      </c>
      <c r="B342" s="298" t="s">
        <v>578</v>
      </c>
      <c r="C342" s="330">
        <v>6600</v>
      </c>
      <c r="D342">
        <v>5036211695</v>
      </c>
      <c r="E342">
        <v>5036911695</v>
      </c>
      <c r="F342">
        <v>5037611695</v>
      </c>
      <c r="G342">
        <v>5038311695</v>
      </c>
      <c r="H342"/>
      <c r="J342" s="436" t="s">
        <v>1745</v>
      </c>
    </row>
    <row r="343" spans="1:10" x14ac:dyDescent="0.15">
      <c r="A343" s="345" t="s">
        <v>1746</v>
      </c>
      <c r="B343" s="298" t="s">
        <v>579</v>
      </c>
      <c r="C343" s="330">
        <v>12100</v>
      </c>
      <c r="D343">
        <v>5036211704</v>
      </c>
      <c r="E343">
        <v>5036911704</v>
      </c>
      <c r="F343">
        <v>5037611704</v>
      </c>
      <c r="G343">
        <v>5038311704</v>
      </c>
      <c r="H343"/>
      <c r="J343" s="436" t="s">
        <v>1747</v>
      </c>
    </row>
    <row r="344" spans="1:10" x14ac:dyDescent="0.15">
      <c r="A344" s="345" t="s">
        <v>1748</v>
      </c>
      <c r="B344" s="298" t="s">
        <v>580</v>
      </c>
      <c r="C344" s="330">
        <v>23100</v>
      </c>
      <c r="D344">
        <v>5036211713</v>
      </c>
      <c r="E344">
        <v>5036911713</v>
      </c>
      <c r="F344">
        <v>5037611713</v>
      </c>
      <c r="G344">
        <v>5038311713</v>
      </c>
      <c r="H344"/>
      <c r="J344" s="436" t="s">
        <v>1749</v>
      </c>
    </row>
    <row r="345" spans="1:10" x14ac:dyDescent="0.15">
      <c r="A345" s="345" t="s">
        <v>1750</v>
      </c>
      <c r="B345" s="298" t="s">
        <v>855</v>
      </c>
      <c r="C345" s="330">
        <v>5940</v>
      </c>
      <c r="D345">
        <v>5036211722</v>
      </c>
      <c r="E345">
        <v>5036911722</v>
      </c>
      <c r="F345">
        <v>5037611722</v>
      </c>
      <c r="G345">
        <v>5038311722</v>
      </c>
      <c r="H345"/>
      <c r="J345" s="436" t="s">
        <v>1751</v>
      </c>
    </row>
    <row r="346" spans="1:10" x14ac:dyDescent="0.15">
      <c r="A346" s="345" t="s">
        <v>1752</v>
      </c>
      <c r="B346" s="298" t="s">
        <v>856</v>
      </c>
      <c r="C346" s="330">
        <v>11440</v>
      </c>
      <c r="D346">
        <v>5036211731</v>
      </c>
      <c r="E346">
        <v>5036911731</v>
      </c>
      <c r="F346">
        <v>5037611731</v>
      </c>
      <c r="G346">
        <v>5038311731</v>
      </c>
      <c r="H346"/>
      <c r="J346" s="436" t="s">
        <v>1753</v>
      </c>
    </row>
    <row r="347" spans="1:10" x14ac:dyDescent="0.15">
      <c r="A347" s="345" t="s">
        <v>1754</v>
      </c>
      <c r="B347" s="298" t="s">
        <v>857</v>
      </c>
      <c r="C347" s="330">
        <v>16940</v>
      </c>
      <c r="D347">
        <v>5036211747</v>
      </c>
      <c r="E347">
        <v>5036911747</v>
      </c>
      <c r="F347">
        <v>5037611747</v>
      </c>
      <c r="G347">
        <v>5038311747</v>
      </c>
      <c r="H347"/>
      <c r="J347" s="436" t="s">
        <v>1755</v>
      </c>
    </row>
    <row r="348" spans="1:10" x14ac:dyDescent="0.15">
      <c r="A348" s="345" t="s">
        <v>1756</v>
      </c>
      <c r="B348" s="298" t="s">
        <v>858</v>
      </c>
      <c r="C348" s="330">
        <v>22440</v>
      </c>
      <c r="D348">
        <v>5036211756</v>
      </c>
      <c r="E348">
        <v>5036911756</v>
      </c>
      <c r="F348">
        <v>5037611756</v>
      </c>
      <c r="G348">
        <v>5038311756</v>
      </c>
      <c r="H348"/>
      <c r="J348" s="436" t="s">
        <v>1757</v>
      </c>
    </row>
    <row r="349" spans="1:10" x14ac:dyDescent="0.15">
      <c r="A349" s="345" t="s">
        <v>1758</v>
      </c>
      <c r="B349" s="298" t="s">
        <v>859</v>
      </c>
      <c r="C349" s="330">
        <v>33440</v>
      </c>
      <c r="D349">
        <v>5036211765</v>
      </c>
      <c r="E349">
        <v>5036911765</v>
      </c>
      <c r="F349">
        <v>5037611765</v>
      </c>
      <c r="G349">
        <v>5038311765</v>
      </c>
      <c r="H349"/>
      <c r="J349" s="436" t="s">
        <v>1759</v>
      </c>
    </row>
    <row r="350" spans="1:10" x14ac:dyDescent="0.15">
      <c r="A350" s="345" t="s">
        <v>1760</v>
      </c>
      <c r="B350" s="298" t="s">
        <v>860</v>
      </c>
      <c r="C350" s="330">
        <v>55440</v>
      </c>
      <c r="D350">
        <v>5036211774</v>
      </c>
      <c r="E350">
        <v>5036911774</v>
      </c>
      <c r="F350">
        <v>5037611774</v>
      </c>
      <c r="G350">
        <v>5038311774</v>
      </c>
      <c r="H350"/>
      <c r="J350" s="436" t="s">
        <v>1761</v>
      </c>
    </row>
    <row r="351" spans="1:10" x14ac:dyDescent="0.15">
      <c r="A351" s="345" t="s">
        <v>1762</v>
      </c>
      <c r="B351" s="298" t="s">
        <v>663</v>
      </c>
      <c r="C351" s="330">
        <v>12320</v>
      </c>
      <c r="D351">
        <v>5036211783</v>
      </c>
      <c r="E351">
        <v>5036911783</v>
      </c>
      <c r="F351">
        <v>5037611783</v>
      </c>
      <c r="G351">
        <v>5038311783</v>
      </c>
      <c r="H351"/>
      <c r="J351" s="436" t="s">
        <v>1763</v>
      </c>
    </row>
    <row r="352" spans="1:10" x14ac:dyDescent="0.15">
      <c r="A352" s="345" t="s">
        <v>1764</v>
      </c>
      <c r="B352" s="298" t="s">
        <v>664</v>
      </c>
      <c r="C352" s="330">
        <v>23320</v>
      </c>
      <c r="D352">
        <v>5036211792</v>
      </c>
      <c r="E352">
        <v>5036911792</v>
      </c>
      <c r="F352">
        <v>5037611792</v>
      </c>
      <c r="G352">
        <v>5038311792</v>
      </c>
      <c r="H352"/>
      <c r="J352" s="436" t="s">
        <v>1765</v>
      </c>
    </row>
    <row r="353" spans="1:10" x14ac:dyDescent="0.15">
      <c r="A353" s="345" t="s">
        <v>1766</v>
      </c>
      <c r="B353" s="298" t="s">
        <v>665</v>
      </c>
      <c r="C353" s="330">
        <v>34320</v>
      </c>
      <c r="D353">
        <v>5036211801</v>
      </c>
      <c r="E353">
        <v>5036911801</v>
      </c>
      <c r="F353">
        <v>5037611801</v>
      </c>
      <c r="G353">
        <v>5038311801</v>
      </c>
      <c r="H353"/>
      <c r="J353" s="436" t="s">
        <v>1767</v>
      </c>
    </row>
    <row r="354" spans="1:10" x14ac:dyDescent="0.15">
      <c r="A354" s="345" t="s">
        <v>1768</v>
      </c>
      <c r="B354" s="298" t="s">
        <v>583</v>
      </c>
      <c r="C354" s="330">
        <v>34320</v>
      </c>
      <c r="D354">
        <v>5036211817</v>
      </c>
      <c r="E354">
        <v>5036911817</v>
      </c>
      <c r="F354">
        <v>5037611817</v>
      </c>
      <c r="G354">
        <v>5038311817</v>
      </c>
      <c r="H354"/>
      <c r="J354" s="436" t="s">
        <v>1769</v>
      </c>
    </row>
    <row r="355" spans="1:10" x14ac:dyDescent="0.15">
      <c r="A355" s="345" t="s">
        <v>1770</v>
      </c>
      <c r="B355" s="298" t="s">
        <v>584</v>
      </c>
      <c r="C355" s="330">
        <v>56320</v>
      </c>
      <c r="D355">
        <v>5036211826</v>
      </c>
      <c r="E355">
        <v>5036911826</v>
      </c>
      <c r="F355">
        <v>5037611826</v>
      </c>
      <c r="G355">
        <v>5038311826</v>
      </c>
      <c r="H355"/>
      <c r="J355" s="436" t="s">
        <v>1771</v>
      </c>
    </row>
    <row r="356" spans="1:10" x14ac:dyDescent="0.15">
      <c r="A356" s="345" t="s">
        <v>1772</v>
      </c>
      <c r="B356" s="298" t="s">
        <v>845</v>
      </c>
      <c r="C356" s="330">
        <v>5940</v>
      </c>
      <c r="D356">
        <v>5036211835</v>
      </c>
      <c r="E356">
        <v>5036911835</v>
      </c>
      <c r="F356">
        <v>5037611835</v>
      </c>
      <c r="G356">
        <v>5038311835</v>
      </c>
      <c r="H356"/>
      <c r="J356" s="436" t="s">
        <v>1773</v>
      </c>
    </row>
    <row r="357" spans="1:10" x14ac:dyDescent="0.15">
      <c r="A357" s="345" t="s">
        <v>1774</v>
      </c>
      <c r="B357" s="298" t="s">
        <v>846</v>
      </c>
      <c r="C357" s="330">
        <v>11440</v>
      </c>
      <c r="D357">
        <v>5036211844</v>
      </c>
      <c r="E357">
        <v>5036911844</v>
      </c>
      <c r="F357">
        <v>5037611844</v>
      </c>
      <c r="G357">
        <v>5038311844</v>
      </c>
      <c r="H357"/>
      <c r="J357" s="436" t="s">
        <v>1775</v>
      </c>
    </row>
    <row r="358" spans="1:10" x14ac:dyDescent="0.15">
      <c r="A358" s="345" t="s">
        <v>1776</v>
      </c>
      <c r="B358" s="298" t="s">
        <v>847</v>
      </c>
      <c r="C358" s="330">
        <v>16940</v>
      </c>
      <c r="D358">
        <v>5036211853</v>
      </c>
      <c r="E358">
        <v>5036911853</v>
      </c>
      <c r="F358">
        <v>5037611853</v>
      </c>
      <c r="G358">
        <v>5038311853</v>
      </c>
      <c r="H358"/>
      <c r="J358" s="436" t="s">
        <v>1777</v>
      </c>
    </row>
    <row r="359" spans="1:10" x14ac:dyDescent="0.15">
      <c r="A359" s="345" t="s">
        <v>1778</v>
      </c>
      <c r="B359" s="298" t="s">
        <v>848</v>
      </c>
      <c r="C359" s="330">
        <v>22440</v>
      </c>
      <c r="D359">
        <v>5036211862</v>
      </c>
      <c r="E359">
        <v>5036911862</v>
      </c>
      <c r="F359">
        <v>5037611862</v>
      </c>
      <c r="G359">
        <v>5038311862</v>
      </c>
      <c r="H359"/>
      <c r="J359" s="436" t="s">
        <v>1779</v>
      </c>
    </row>
    <row r="360" spans="1:10" x14ac:dyDescent="0.15">
      <c r="A360" s="345" t="s">
        <v>1780</v>
      </c>
      <c r="B360" s="298" t="s">
        <v>849</v>
      </c>
      <c r="C360" s="330">
        <v>33440</v>
      </c>
      <c r="D360">
        <v>5036211871</v>
      </c>
      <c r="E360">
        <v>5036911871</v>
      </c>
      <c r="F360">
        <v>5037611871</v>
      </c>
      <c r="G360">
        <v>5038311871</v>
      </c>
      <c r="H360"/>
      <c r="J360" s="436" t="s">
        <v>1781</v>
      </c>
    </row>
    <row r="361" spans="1:10" x14ac:dyDescent="0.15">
      <c r="A361" s="345" t="s">
        <v>1782</v>
      </c>
      <c r="B361" s="298" t="s">
        <v>850</v>
      </c>
      <c r="C361" s="330">
        <v>55440</v>
      </c>
      <c r="D361">
        <v>5036211887</v>
      </c>
      <c r="E361">
        <v>5036911887</v>
      </c>
      <c r="F361">
        <v>5037611887</v>
      </c>
      <c r="G361">
        <v>5038311887</v>
      </c>
      <c r="H361"/>
      <c r="J361" s="436" t="s">
        <v>1783</v>
      </c>
    </row>
    <row r="362" spans="1:10" x14ac:dyDescent="0.15">
      <c r="A362" s="345" t="s">
        <v>1784</v>
      </c>
      <c r="B362" s="298" t="s">
        <v>851</v>
      </c>
      <c r="C362" s="330">
        <v>5500</v>
      </c>
      <c r="D362">
        <v>5036211896</v>
      </c>
      <c r="E362">
        <v>5036911896</v>
      </c>
      <c r="F362">
        <v>5037611896</v>
      </c>
      <c r="G362">
        <v>5038311896</v>
      </c>
      <c r="H362"/>
      <c r="J362" s="436" t="s">
        <v>1785</v>
      </c>
    </row>
    <row r="363" spans="1:10" x14ac:dyDescent="0.15">
      <c r="A363" s="345" t="s">
        <v>1786</v>
      </c>
      <c r="B363" s="298" t="s">
        <v>852</v>
      </c>
      <c r="C363" s="330">
        <v>11000</v>
      </c>
      <c r="D363">
        <v>5036211905</v>
      </c>
      <c r="E363">
        <v>5036911905</v>
      </c>
      <c r="F363">
        <v>5037611905</v>
      </c>
      <c r="G363">
        <v>5038311905</v>
      </c>
      <c r="H363"/>
      <c r="J363" s="436" t="s">
        <v>1787</v>
      </c>
    </row>
    <row r="364" spans="1:10" x14ac:dyDescent="0.15">
      <c r="A364" s="345" t="s">
        <v>1788</v>
      </c>
      <c r="B364" s="298" t="s">
        <v>853</v>
      </c>
      <c r="C364" s="330">
        <v>4400</v>
      </c>
      <c r="D364">
        <v>5036211914</v>
      </c>
      <c r="E364">
        <v>5036911914</v>
      </c>
      <c r="F364">
        <v>5037611914</v>
      </c>
      <c r="G364">
        <v>5038311914</v>
      </c>
      <c r="H364"/>
      <c r="J364" s="436" t="s">
        <v>1789</v>
      </c>
    </row>
    <row r="365" spans="1:10" x14ac:dyDescent="0.15">
      <c r="A365" s="345" t="s">
        <v>1790</v>
      </c>
      <c r="B365" s="298" t="s">
        <v>854</v>
      </c>
      <c r="C365" s="330">
        <v>9900</v>
      </c>
      <c r="D365">
        <v>5036211923</v>
      </c>
      <c r="E365">
        <v>5036911923</v>
      </c>
      <c r="F365">
        <v>5037611923</v>
      </c>
      <c r="G365">
        <v>5038311923</v>
      </c>
      <c r="H365"/>
      <c r="J365" s="436" t="s">
        <v>1791</v>
      </c>
    </row>
    <row r="366" spans="1:10" x14ac:dyDescent="0.15">
      <c r="A366" s="345" t="s">
        <v>1792</v>
      </c>
      <c r="B366" s="298" t="s">
        <v>666</v>
      </c>
      <c r="C366" s="330">
        <v>5400</v>
      </c>
      <c r="D366">
        <v>5036211932</v>
      </c>
      <c r="E366">
        <v>5036911932</v>
      </c>
      <c r="F366">
        <v>5037611932</v>
      </c>
      <c r="G366">
        <v>5038311932</v>
      </c>
      <c r="H366"/>
      <c r="J366" s="436" t="s">
        <v>1793</v>
      </c>
    </row>
    <row r="367" spans="1:10" x14ac:dyDescent="0.15">
      <c r="A367" s="345" t="s">
        <v>1794</v>
      </c>
      <c r="B367" s="298" t="s">
        <v>667</v>
      </c>
      <c r="C367" s="330">
        <v>11130</v>
      </c>
      <c r="D367">
        <v>5036211941</v>
      </c>
      <c r="E367">
        <v>5036911941</v>
      </c>
      <c r="F367">
        <v>5037611941</v>
      </c>
      <c r="G367">
        <v>5038311941</v>
      </c>
      <c r="H367"/>
      <c r="J367" s="436" t="s">
        <v>1795</v>
      </c>
    </row>
    <row r="368" spans="1:10" x14ac:dyDescent="0.15">
      <c r="A368" s="345" t="s">
        <v>1796</v>
      </c>
      <c r="B368" s="298" t="s">
        <v>586</v>
      </c>
      <c r="C368" s="330">
        <v>3240</v>
      </c>
      <c r="D368">
        <v>5036211957</v>
      </c>
      <c r="E368">
        <v>5036911957</v>
      </c>
      <c r="F368">
        <v>5037611957</v>
      </c>
      <c r="G368">
        <v>5038311957</v>
      </c>
      <c r="H368"/>
      <c r="I368" t="s">
        <v>822</v>
      </c>
      <c r="J368" s="436" t="s">
        <v>1797</v>
      </c>
    </row>
    <row r="369" spans="1:10" x14ac:dyDescent="0.15">
      <c r="A369" s="345" t="s">
        <v>1798</v>
      </c>
      <c r="B369" s="298" t="s">
        <v>587</v>
      </c>
      <c r="C369" s="330">
        <v>5400</v>
      </c>
      <c r="D369">
        <v>5036211966</v>
      </c>
      <c r="E369">
        <v>5036911966</v>
      </c>
      <c r="F369">
        <v>5037611966</v>
      </c>
      <c r="G369">
        <v>5038311966</v>
      </c>
      <c r="H369"/>
      <c r="I369" t="s">
        <v>822</v>
      </c>
      <c r="J369" s="436" t="s">
        <v>1799</v>
      </c>
    </row>
    <row r="370" spans="1:10" x14ac:dyDescent="0.15">
      <c r="A370" s="345" t="s">
        <v>1800</v>
      </c>
      <c r="B370" s="298" t="s">
        <v>899</v>
      </c>
      <c r="C370" s="330">
        <v>2490</v>
      </c>
      <c r="D370">
        <v>5036211975</v>
      </c>
      <c r="E370">
        <v>5036911975</v>
      </c>
      <c r="F370">
        <v>5037611975</v>
      </c>
      <c r="G370">
        <v>5038311975</v>
      </c>
      <c r="H370"/>
      <c r="I370" t="s">
        <v>949</v>
      </c>
      <c r="J370" s="436" t="s">
        <v>1801</v>
      </c>
    </row>
    <row r="371" spans="1:10" x14ac:dyDescent="0.15">
      <c r="A371" s="345" t="s">
        <v>1802</v>
      </c>
      <c r="B371" s="298" t="s">
        <v>900</v>
      </c>
      <c r="C371" s="330">
        <v>5400</v>
      </c>
      <c r="D371">
        <v>5036211984</v>
      </c>
      <c r="E371">
        <v>5036911984</v>
      </c>
      <c r="F371">
        <v>5037611984</v>
      </c>
      <c r="G371">
        <v>5038311984</v>
      </c>
      <c r="H371"/>
      <c r="I371" t="s">
        <v>949</v>
      </c>
      <c r="J371" s="436" t="s">
        <v>1803</v>
      </c>
    </row>
    <row r="372" spans="1:10" x14ac:dyDescent="0.15">
      <c r="A372" s="345" t="s">
        <v>1804</v>
      </c>
      <c r="B372" s="298" t="s">
        <v>897</v>
      </c>
      <c r="C372" s="330">
        <v>2490</v>
      </c>
      <c r="D372">
        <v>5036211993</v>
      </c>
      <c r="E372">
        <v>5036911993</v>
      </c>
      <c r="F372">
        <v>5037611993</v>
      </c>
      <c r="G372">
        <v>5038311993</v>
      </c>
      <c r="H372"/>
      <c r="J372" s="436" t="s">
        <v>1805</v>
      </c>
    </row>
    <row r="373" spans="1:10" x14ac:dyDescent="0.15">
      <c r="A373" s="345" t="s">
        <v>1806</v>
      </c>
      <c r="B373" s="298" t="s">
        <v>898</v>
      </c>
      <c r="C373" s="330">
        <v>3570</v>
      </c>
      <c r="D373">
        <v>5036212002</v>
      </c>
      <c r="E373">
        <v>5036912002</v>
      </c>
      <c r="F373">
        <v>5037612002</v>
      </c>
      <c r="G373">
        <v>5038312002</v>
      </c>
      <c r="H373"/>
      <c r="J373" s="436" t="s">
        <v>1807</v>
      </c>
    </row>
    <row r="374" spans="1:10" x14ac:dyDescent="0.15">
      <c r="A374" s="345" t="s">
        <v>1808</v>
      </c>
      <c r="B374" s="298" t="s">
        <v>1809</v>
      </c>
      <c r="C374" s="330">
        <v>2490</v>
      </c>
      <c r="D374">
        <v>5036212011</v>
      </c>
      <c r="E374">
        <v>5036912011</v>
      </c>
      <c r="F374">
        <v>5037612011</v>
      </c>
      <c r="G374">
        <v>5038312011</v>
      </c>
      <c r="H374"/>
      <c r="J374" s="436" t="s">
        <v>1810</v>
      </c>
    </row>
    <row r="375" spans="1:10" x14ac:dyDescent="0.15">
      <c r="A375" s="345" t="s">
        <v>1811</v>
      </c>
      <c r="B375" s="298" t="s">
        <v>745</v>
      </c>
      <c r="C375" s="330">
        <v>3570</v>
      </c>
      <c r="D375">
        <v>5036212027</v>
      </c>
      <c r="E375">
        <v>5036912027</v>
      </c>
      <c r="F375">
        <v>5037612027</v>
      </c>
      <c r="G375">
        <v>5038312027</v>
      </c>
      <c r="H375"/>
      <c r="J375" s="436" t="s">
        <v>1812</v>
      </c>
    </row>
    <row r="376" spans="1:10" x14ac:dyDescent="0.15">
      <c r="A376" s="345" t="s">
        <v>1813</v>
      </c>
      <c r="B376" s="298" t="s">
        <v>944</v>
      </c>
      <c r="C376" s="330">
        <v>2490</v>
      </c>
      <c r="D376">
        <v>5036212036</v>
      </c>
      <c r="E376">
        <v>5036912036</v>
      </c>
      <c r="F376">
        <v>5037612036</v>
      </c>
      <c r="G376">
        <v>5038312036</v>
      </c>
      <c r="H376"/>
      <c r="J376" s="436" t="s">
        <v>1814</v>
      </c>
    </row>
    <row r="377" spans="1:10" x14ac:dyDescent="0.15">
      <c r="A377" s="345" t="s">
        <v>1815</v>
      </c>
      <c r="B377" s="298" t="s">
        <v>946</v>
      </c>
      <c r="C377" s="330">
        <v>5400</v>
      </c>
      <c r="D377">
        <v>5036212045</v>
      </c>
      <c r="E377">
        <v>5036912045</v>
      </c>
      <c r="F377">
        <v>5037612045</v>
      </c>
      <c r="G377">
        <v>5038312045</v>
      </c>
      <c r="H377"/>
      <c r="J377" s="436" t="s">
        <v>1816</v>
      </c>
    </row>
    <row r="378" spans="1:10" x14ac:dyDescent="0.15">
      <c r="A378" s="345" t="s">
        <v>1817</v>
      </c>
      <c r="B378" s="298" t="s">
        <v>1395</v>
      </c>
      <c r="C378" s="330">
        <v>2490</v>
      </c>
      <c r="D378">
        <v>5036212054</v>
      </c>
      <c r="E378">
        <v>5036912054</v>
      </c>
      <c r="F378">
        <v>5037612054</v>
      </c>
      <c r="G378">
        <v>5038312054</v>
      </c>
      <c r="H378"/>
      <c r="J378" s="436" t="s">
        <v>1818</v>
      </c>
    </row>
    <row r="379" spans="1:10" x14ac:dyDescent="0.15">
      <c r="A379" s="345" t="s">
        <v>1819</v>
      </c>
      <c r="B379" s="298" t="s">
        <v>1820</v>
      </c>
      <c r="C379" s="330">
        <v>3240</v>
      </c>
      <c r="D379">
        <v>5036212063</v>
      </c>
      <c r="E379">
        <v>5036912063</v>
      </c>
      <c r="F379">
        <v>5037612063</v>
      </c>
      <c r="G379">
        <v>5038312063</v>
      </c>
      <c r="H379"/>
      <c r="J379" s="436" t="s">
        <v>1821</v>
      </c>
    </row>
    <row r="380" spans="1:10" x14ac:dyDescent="0.15">
      <c r="A380" s="345" t="s">
        <v>1822</v>
      </c>
      <c r="B380" s="298" t="s">
        <v>668</v>
      </c>
      <c r="C380" s="330">
        <v>2270</v>
      </c>
      <c r="D380">
        <v>5036212072</v>
      </c>
      <c r="E380">
        <v>5036912072</v>
      </c>
      <c r="F380">
        <v>5037612072</v>
      </c>
      <c r="G380">
        <v>5038312072</v>
      </c>
      <c r="H380"/>
      <c r="J380" s="436" t="s">
        <v>1823</v>
      </c>
    </row>
    <row r="381" spans="1:10" x14ac:dyDescent="0.15">
      <c r="A381" s="345" t="s">
        <v>1824</v>
      </c>
      <c r="B381" s="298" t="s">
        <v>1825</v>
      </c>
      <c r="C381" s="330">
        <v>3570</v>
      </c>
      <c r="D381">
        <v>5036212081</v>
      </c>
      <c r="E381">
        <v>5036912081</v>
      </c>
      <c r="F381">
        <v>5037612081</v>
      </c>
      <c r="G381">
        <v>5038312081</v>
      </c>
      <c r="H381"/>
      <c r="J381" s="436" t="s">
        <v>1826</v>
      </c>
    </row>
    <row r="382" spans="1:10" x14ac:dyDescent="0.15">
      <c r="A382" s="345" t="s">
        <v>1827</v>
      </c>
      <c r="B382" s="298" t="s">
        <v>796</v>
      </c>
      <c r="C382" s="330">
        <v>11130</v>
      </c>
      <c r="D382">
        <v>5036212097</v>
      </c>
      <c r="E382">
        <v>5036912097</v>
      </c>
      <c r="F382">
        <v>5037612097</v>
      </c>
      <c r="G382">
        <v>5038312097</v>
      </c>
      <c r="H382"/>
      <c r="J382" s="436" t="s">
        <v>1828</v>
      </c>
    </row>
    <row r="383" spans="1:10" x14ac:dyDescent="0.15">
      <c r="A383" s="345" t="s">
        <v>1829</v>
      </c>
      <c r="B383" s="298" t="s">
        <v>1830</v>
      </c>
      <c r="C383" s="330">
        <v>5400</v>
      </c>
      <c r="D383">
        <v>5036212106</v>
      </c>
      <c r="E383">
        <v>5036912106</v>
      </c>
      <c r="F383">
        <v>5037612106</v>
      </c>
      <c r="G383">
        <v>5038312106</v>
      </c>
      <c r="H383"/>
      <c r="J383" s="436" t="s">
        <v>1831</v>
      </c>
    </row>
    <row r="384" spans="1:10" x14ac:dyDescent="0.15">
      <c r="A384" s="345" t="s">
        <v>1832</v>
      </c>
      <c r="B384" s="298" t="s">
        <v>610</v>
      </c>
      <c r="C384" s="330">
        <v>3240</v>
      </c>
      <c r="D384">
        <v>5036212115</v>
      </c>
      <c r="E384">
        <v>5036912115</v>
      </c>
      <c r="F384">
        <v>5037612115</v>
      </c>
      <c r="G384">
        <v>5038312115</v>
      </c>
      <c r="H384"/>
      <c r="J384" s="436" t="s">
        <v>1833</v>
      </c>
    </row>
    <row r="385" spans="1:10" x14ac:dyDescent="0.15">
      <c r="A385" s="345" t="s">
        <v>1834</v>
      </c>
      <c r="B385" s="298" t="s">
        <v>1835</v>
      </c>
      <c r="C385" s="330">
        <v>5400</v>
      </c>
      <c r="D385">
        <v>5036212124</v>
      </c>
      <c r="E385">
        <v>5036912124</v>
      </c>
      <c r="F385">
        <v>5037612124</v>
      </c>
      <c r="G385">
        <v>5038312124</v>
      </c>
      <c r="H385"/>
      <c r="J385" s="436" t="s">
        <v>1836</v>
      </c>
    </row>
    <row r="386" spans="1:10" x14ac:dyDescent="0.15">
      <c r="A386" s="345" t="s">
        <v>1837</v>
      </c>
      <c r="B386" s="298" t="s">
        <v>1838</v>
      </c>
      <c r="C386" s="330">
        <v>2490</v>
      </c>
      <c r="D386">
        <v>5036212133</v>
      </c>
      <c r="E386">
        <v>5036912133</v>
      </c>
      <c r="F386">
        <v>5037612133</v>
      </c>
      <c r="G386">
        <v>5038312133</v>
      </c>
      <c r="H386"/>
      <c r="J386" s="436" t="s">
        <v>1839</v>
      </c>
    </row>
    <row r="387" spans="1:10" x14ac:dyDescent="0.15">
      <c r="A387" s="345" t="s">
        <v>1840</v>
      </c>
      <c r="B387" s="298" t="s">
        <v>669</v>
      </c>
      <c r="C387" s="330">
        <v>2710</v>
      </c>
      <c r="D387">
        <v>5036212142</v>
      </c>
      <c r="E387">
        <v>5036912142</v>
      </c>
      <c r="F387">
        <v>5037612142</v>
      </c>
      <c r="G387">
        <v>5038312142</v>
      </c>
      <c r="H387"/>
      <c r="J387" s="436" t="s">
        <v>1841</v>
      </c>
    </row>
    <row r="388" spans="1:10" x14ac:dyDescent="0.15">
      <c r="A388" s="345" t="s">
        <v>1842</v>
      </c>
      <c r="B388" s="298" t="s">
        <v>797</v>
      </c>
      <c r="C388" s="330">
        <v>2490</v>
      </c>
      <c r="D388">
        <v>5036212151</v>
      </c>
      <c r="E388">
        <v>5036912151</v>
      </c>
      <c r="F388">
        <v>5037612151</v>
      </c>
      <c r="G388">
        <v>5038312151</v>
      </c>
      <c r="H388"/>
      <c r="I388" t="s">
        <v>798</v>
      </c>
      <c r="J388" s="436" t="s">
        <v>1843</v>
      </c>
    </row>
    <row r="389" spans="1:10" x14ac:dyDescent="0.15">
      <c r="A389" s="345" t="s">
        <v>1844</v>
      </c>
      <c r="B389" s="298" t="s">
        <v>799</v>
      </c>
      <c r="C389" s="330">
        <v>4650</v>
      </c>
      <c r="D389">
        <v>5036212167</v>
      </c>
      <c r="E389">
        <v>5036912167</v>
      </c>
      <c r="F389">
        <v>5037612167</v>
      </c>
      <c r="G389">
        <v>5038312167</v>
      </c>
      <c r="H389"/>
      <c r="I389" t="s">
        <v>798</v>
      </c>
      <c r="J389" s="436" t="s">
        <v>1845</v>
      </c>
    </row>
    <row r="390" spans="1:10" x14ac:dyDescent="0.15">
      <c r="A390" s="345" t="s">
        <v>1846</v>
      </c>
      <c r="B390" s="298" t="s">
        <v>670</v>
      </c>
      <c r="C390" s="330">
        <v>3190</v>
      </c>
      <c r="D390">
        <v>5036212176</v>
      </c>
      <c r="E390">
        <v>5036912176</v>
      </c>
      <c r="F390">
        <v>5037612176</v>
      </c>
      <c r="G390">
        <v>5038312176</v>
      </c>
      <c r="H390"/>
      <c r="J390" s="436" t="s">
        <v>1847</v>
      </c>
    </row>
    <row r="391" spans="1:10" x14ac:dyDescent="0.15">
      <c r="A391" s="345" t="s">
        <v>1848</v>
      </c>
      <c r="B391" s="298" t="s">
        <v>800</v>
      </c>
      <c r="C391" s="330">
        <v>2200</v>
      </c>
      <c r="D391">
        <v>5036212185</v>
      </c>
      <c r="E391">
        <v>5036912185</v>
      </c>
      <c r="F391">
        <v>5037612185</v>
      </c>
      <c r="G391">
        <v>5038312185</v>
      </c>
      <c r="H391"/>
      <c r="J391" s="436" t="s">
        <v>1849</v>
      </c>
    </row>
    <row r="392" spans="1:10" x14ac:dyDescent="0.15">
      <c r="A392" s="345" t="s">
        <v>1850</v>
      </c>
      <c r="B392" s="298" t="s">
        <v>801</v>
      </c>
      <c r="C392" s="330">
        <v>2750</v>
      </c>
      <c r="D392">
        <v>5036212194</v>
      </c>
      <c r="E392">
        <v>5036912194</v>
      </c>
      <c r="F392">
        <v>5037612194</v>
      </c>
      <c r="G392">
        <v>5038312194</v>
      </c>
      <c r="H392"/>
      <c r="J392" s="436" t="s">
        <v>1851</v>
      </c>
    </row>
    <row r="393" spans="1:10" x14ac:dyDescent="0.15">
      <c r="A393" s="345" t="s">
        <v>1852</v>
      </c>
      <c r="B393" s="298" t="s">
        <v>726</v>
      </c>
      <c r="C393" s="330">
        <v>4400</v>
      </c>
      <c r="D393">
        <v>5036212203</v>
      </c>
      <c r="E393">
        <v>5036912203</v>
      </c>
      <c r="F393">
        <v>5037612203</v>
      </c>
      <c r="G393">
        <v>5038312203</v>
      </c>
      <c r="H393"/>
      <c r="J393" s="436" t="s">
        <v>1853</v>
      </c>
    </row>
    <row r="394" spans="1:10" x14ac:dyDescent="0.15">
      <c r="A394" s="345" t="s">
        <v>1854</v>
      </c>
      <c r="B394" s="298" t="s">
        <v>802</v>
      </c>
      <c r="C394" s="330">
        <v>4950</v>
      </c>
      <c r="D394">
        <v>5036212212</v>
      </c>
      <c r="E394">
        <v>5036912212</v>
      </c>
      <c r="F394">
        <v>5037612212</v>
      </c>
      <c r="G394">
        <v>5038312212</v>
      </c>
      <c r="H394"/>
      <c r="J394" s="436" t="s">
        <v>1855</v>
      </c>
    </row>
    <row r="395" spans="1:10" x14ac:dyDescent="0.15">
      <c r="A395" s="345" t="s">
        <v>1856</v>
      </c>
      <c r="B395" s="298" t="s">
        <v>803</v>
      </c>
      <c r="C395" s="330">
        <v>6600</v>
      </c>
      <c r="D395">
        <v>5036212221</v>
      </c>
      <c r="E395">
        <v>5036912221</v>
      </c>
      <c r="F395">
        <v>5037612221</v>
      </c>
      <c r="G395">
        <v>5038312221</v>
      </c>
      <c r="H395"/>
      <c r="I395" t="s">
        <v>592</v>
      </c>
      <c r="J395" s="436" t="s">
        <v>1857</v>
      </c>
    </row>
    <row r="396" spans="1:10" x14ac:dyDescent="0.15">
      <c r="A396" s="345" t="s">
        <v>1858</v>
      </c>
      <c r="B396" s="298" t="s">
        <v>727</v>
      </c>
      <c r="C396" s="330">
        <v>8800</v>
      </c>
      <c r="D396">
        <v>5036212237</v>
      </c>
      <c r="E396">
        <v>5036912237</v>
      </c>
      <c r="F396">
        <v>5037612237</v>
      </c>
      <c r="G396">
        <v>5038312237</v>
      </c>
      <c r="H396"/>
      <c r="I396" t="s">
        <v>592</v>
      </c>
      <c r="J396" s="436" t="s">
        <v>1859</v>
      </c>
    </row>
    <row r="397" spans="1:10" x14ac:dyDescent="0.15">
      <c r="A397" s="345" t="s">
        <v>1860</v>
      </c>
      <c r="B397" s="298" t="s">
        <v>974</v>
      </c>
      <c r="C397" s="330">
        <v>2530</v>
      </c>
      <c r="D397">
        <v>5036212246</v>
      </c>
      <c r="E397">
        <v>5036912246</v>
      </c>
      <c r="F397">
        <v>5037612246</v>
      </c>
      <c r="G397">
        <v>5038312246</v>
      </c>
      <c r="H397"/>
      <c r="J397" s="436" t="s">
        <v>1861</v>
      </c>
    </row>
    <row r="398" spans="1:10" x14ac:dyDescent="0.15">
      <c r="A398" s="345" t="s">
        <v>1862</v>
      </c>
      <c r="B398" s="298" t="s">
        <v>901</v>
      </c>
      <c r="C398" s="330">
        <v>3630</v>
      </c>
      <c r="D398">
        <v>5036212255</v>
      </c>
      <c r="E398">
        <v>5036912255</v>
      </c>
      <c r="F398">
        <v>5037612255</v>
      </c>
      <c r="G398">
        <v>5038312255</v>
      </c>
      <c r="H398"/>
      <c r="J398" s="436" t="s">
        <v>1863</v>
      </c>
    </row>
    <row r="399" spans="1:10" x14ac:dyDescent="0.15">
      <c r="A399" s="345" t="s">
        <v>1864</v>
      </c>
      <c r="B399" s="298" t="s">
        <v>975</v>
      </c>
      <c r="C399" s="330">
        <v>5830</v>
      </c>
      <c r="D399">
        <v>5036212264</v>
      </c>
      <c r="E399">
        <v>5036912264</v>
      </c>
      <c r="F399">
        <v>5037612264</v>
      </c>
      <c r="G399">
        <v>5038312264</v>
      </c>
      <c r="H399"/>
      <c r="J399" s="436" t="s">
        <v>1865</v>
      </c>
    </row>
    <row r="400" spans="1:10" x14ac:dyDescent="0.15">
      <c r="A400" s="345" t="s">
        <v>1866</v>
      </c>
      <c r="B400" s="298" t="s">
        <v>902</v>
      </c>
      <c r="C400" s="330">
        <v>4400</v>
      </c>
      <c r="D400">
        <v>5036212273</v>
      </c>
      <c r="E400">
        <v>5036912273</v>
      </c>
      <c r="F400">
        <v>5037612273</v>
      </c>
      <c r="G400">
        <v>5038312273</v>
      </c>
      <c r="H400"/>
      <c r="J400" s="436" t="s">
        <v>1867</v>
      </c>
    </row>
    <row r="401" spans="1:10" x14ac:dyDescent="0.15">
      <c r="A401" s="345" t="s">
        <v>1868</v>
      </c>
      <c r="B401" s="298" t="s">
        <v>903</v>
      </c>
      <c r="C401" s="330">
        <v>4400</v>
      </c>
      <c r="D401">
        <v>5036212282</v>
      </c>
      <c r="E401">
        <v>5036912282</v>
      </c>
      <c r="F401">
        <v>5037612282</v>
      </c>
      <c r="G401">
        <v>5038312282</v>
      </c>
      <c r="H401"/>
      <c r="J401" s="436" t="s">
        <v>1869</v>
      </c>
    </row>
    <row r="402" spans="1:10" x14ac:dyDescent="0.15">
      <c r="A402" s="345" t="s">
        <v>1870</v>
      </c>
      <c r="B402" s="298" t="s">
        <v>687</v>
      </c>
      <c r="C402" s="330">
        <v>5500</v>
      </c>
      <c r="D402">
        <v>5036212291</v>
      </c>
      <c r="E402">
        <v>5036912291</v>
      </c>
      <c r="F402">
        <v>5037612291</v>
      </c>
      <c r="G402">
        <v>5038312291</v>
      </c>
      <c r="H402"/>
      <c r="J402" s="436" t="s">
        <v>1871</v>
      </c>
    </row>
    <row r="403" spans="1:10" x14ac:dyDescent="0.15">
      <c r="A403" s="345" t="s">
        <v>1872</v>
      </c>
      <c r="B403" s="298" t="s">
        <v>688</v>
      </c>
      <c r="C403" s="330">
        <v>5500</v>
      </c>
      <c r="D403">
        <v>5036212307</v>
      </c>
      <c r="E403">
        <v>5036912307</v>
      </c>
      <c r="F403">
        <v>5037612307</v>
      </c>
      <c r="G403">
        <v>5038312307</v>
      </c>
      <c r="H403"/>
      <c r="J403" s="436" t="s">
        <v>1873</v>
      </c>
    </row>
    <row r="404" spans="1:10" x14ac:dyDescent="0.15">
      <c r="A404" s="345" t="s">
        <v>1874</v>
      </c>
      <c r="B404" s="298" t="s">
        <v>689</v>
      </c>
      <c r="C404" s="330">
        <v>7700</v>
      </c>
      <c r="D404">
        <v>5036212316</v>
      </c>
      <c r="E404">
        <v>5036912316</v>
      </c>
      <c r="F404">
        <v>5037612316</v>
      </c>
      <c r="G404">
        <v>5038312316</v>
      </c>
      <c r="H404"/>
      <c r="J404" s="436" t="s">
        <v>1875</v>
      </c>
    </row>
    <row r="405" spans="1:10" x14ac:dyDescent="0.15">
      <c r="A405" s="345" t="s">
        <v>1876</v>
      </c>
      <c r="B405" s="298" t="s">
        <v>691</v>
      </c>
      <c r="C405" s="330">
        <v>11000</v>
      </c>
      <c r="D405">
        <v>5036212325</v>
      </c>
      <c r="E405">
        <v>5036912325</v>
      </c>
      <c r="F405">
        <v>5037612325</v>
      </c>
      <c r="G405">
        <v>5038312325</v>
      </c>
      <c r="H405"/>
      <c r="J405" s="436" t="s">
        <v>1877</v>
      </c>
    </row>
    <row r="406" spans="1:10" x14ac:dyDescent="0.15">
      <c r="A406" s="345" t="s">
        <v>1878</v>
      </c>
      <c r="B406" s="298" t="s">
        <v>690</v>
      </c>
      <c r="C406" s="330">
        <v>15400</v>
      </c>
      <c r="D406">
        <v>5036212334</v>
      </c>
      <c r="E406">
        <v>5036912334</v>
      </c>
      <c r="F406">
        <v>5037612334</v>
      </c>
      <c r="G406">
        <v>5038312334</v>
      </c>
      <c r="H406"/>
      <c r="I406" t="s">
        <v>592</v>
      </c>
      <c r="J406" s="436" t="s">
        <v>1879</v>
      </c>
    </row>
    <row r="407" spans="1:10" x14ac:dyDescent="0.15">
      <c r="A407" s="345" t="s">
        <v>1880</v>
      </c>
      <c r="B407" s="298" t="s">
        <v>976</v>
      </c>
      <c r="C407" s="330">
        <v>2530</v>
      </c>
      <c r="D407">
        <v>5036212343</v>
      </c>
      <c r="E407">
        <v>5036912343</v>
      </c>
      <c r="F407">
        <v>5037612343</v>
      </c>
      <c r="G407">
        <v>5038312343</v>
      </c>
      <c r="H407"/>
      <c r="J407" s="436" t="s">
        <v>1881</v>
      </c>
    </row>
    <row r="408" spans="1:10" x14ac:dyDescent="0.15">
      <c r="A408" s="345" t="s">
        <v>1882</v>
      </c>
      <c r="B408" s="298" t="s">
        <v>977</v>
      </c>
      <c r="C408" s="330">
        <v>3080</v>
      </c>
      <c r="D408">
        <v>5036212352</v>
      </c>
      <c r="E408">
        <v>5036912352</v>
      </c>
      <c r="F408">
        <v>5037612352</v>
      </c>
      <c r="G408">
        <v>5038312352</v>
      </c>
      <c r="H408"/>
      <c r="J408" s="436" t="s">
        <v>1883</v>
      </c>
    </row>
    <row r="409" spans="1:10" x14ac:dyDescent="0.15">
      <c r="A409" s="345" t="s">
        <v>1884</v>
      </c>
      <c r="B409" s="298" t="s">
        <v>978</v>
      </c>
      <c r="C409" s="330">
        <v>4730</v>
      </c>
      <c r="D409">
        <v>5036212361</v>
      </c>
      <c r="E409">
        <v>5036912361</v>
      </c>
      <c r="F409">
        <v>5037612361</v>
      </c>
      <c r="G409">
        <v>5038312361</v>
      </c>
      <c r="H409"/>
      <c r="J409" s="436" t="s">
        <v>1885</v>
      </c>
    </row>
    <row r="410" spans="1:10" x14ac:dyDescent="0.15">
      <c r="A410" s="345" t="s">
        <v>1886</v>
      </c>
      <c r="B410" s="298" t="s">
        <v>979</v>
      </c>
      <c r="C410" s="330">
        <v>5830</v>
      </c>
      <c r="D410">
        <v>5036212377</v>
      </c>
      <c r="E410">
        <v>5036912377</v>
      </c>
      <c r="F410">
        <v>5037612377</v>
      </c>
      <c r="G410">
        <v>5038312377</v>
      </c>
      <c r="H410"/>
      <c r="J410" s="436" t="s">
        <v>1887</v>
      </c>
    </row>
    <row r="411" spans="1:10" x14ac:dyDescent="0.15">
      <c r="A411" s="345" t="s">
        <v>1888</v>
      </c>
      <c r="B411" s="298" t="s">
        <v>1889</v>
      </c>
      <c r="C411" s="330">
        <v>1980</v>
      </c>
      <c r="D411">
        <v>5036212386</v>
      </c>
      <c r="E411">
        <v>5036912386</v>
      </c>
      <c r="F411">
        <v>5037612386</v>
      </c>
      <c r="G411">
        <v>5038312386</v>
      </c>
      <c r="H411"/>
      <c r="J411" s="436" t="s">
        <v>1890</v>
      </c>
    </row>
    <row r="412" spans="1:10" x14ac:dyDescent="0.15">
      <c r="A412" s="345" t="s">
        <v>1891</v>
      </c>
      <c r="B412" s="298" t="s">
        <v>1892</v>
      </c>
      <c r="C412" s="330">
        <v>2530</v>
      </c>
      <c r="D412">
        <v>5036212395</v>
      </c>
      <c r="E412">
        <v>5036912395</v>
      </c>
      <c r="F412">
        <v>5037612395</v>
      </c>
      <c r="G412">
        <v>5038312395</v>
      </c>
      <c r="H412"/>
      <c r="J412" s="436" t="s">
        <v>1893</v>
      </c>
    </row>
    <row r="413" spans="1:10" x14ac:dyDescent="0.15">
      <c r="A413" s="345" t="s">
        <v>1894</v>
      </c>
      <c r="B413" s="298" t="s">
        <v>1895</v>
      </c>
      <c r="C413" s="330">
        <v>3630</v>
      </c>
      <c r="D413">
        <v>5036212404</v>
      </c>
      <c r="E413">
        <v>5036912404</v>
      </c>
      <c r="F413">
        <v>5037612404</v>
      </c>
      <c r="G413">
        <v>5038312404</v>
      </c>
      <c r="H413"/>
      <c r="J413" s="436" t="s">
        <v>1896</v>
      </c>
    </row>
    <row r="414" spans="1:10" x14ac:dyDescent="0.15">
      <c r="A414" s="345" t="s">
        <v>1897</v>
      </c>
      <c r="B414" s="298" t="s">
        <v>1898</v>
      </c>
      <c r="C414" s="330">
        <v>4730</v>
      </c>
      <c r="D414">
        <v>5036212413</v>
      </c>
      <c r="E414">
        <v>5036912413</v>
      </c>
      <c r="F414">
        <v>5037612413</v>
      </c>
      <c r="G414">
        <v>5038312413</v>
      </c>
      <c r="H414"/>
      <c r="J414" s="436" t="s">
        <v>1899</v>
      </c>
    </row>
    <row r="415" spans="1:10" x14ac:dyDescent="0.15">
      <c r="A415" s="345" t="s">
        <v>1900</v>
      </c>
      <c r="B415" s="298" t="s">
        <v>980</v>
      </c>
      <c r="C415" s="330">
        <v>3080</v>
      </c>
      <c r="D415">
        <v>5036212422</v>
      </c>
      <c r="E415">
        <v>5036912422</v>
      </c>
      <c r="F415">
        <v>5037612422</v>
      </c>
      <c r="G415">
        <v>5038312422</v>
      </c>
      <c r="H415"/>
      <c r="J415" s="436" t="s">
        <v>1901</v>
      </c>
    </row>
    <row r="416" spans="1:10" x14ac:dyDescent="0.15">
      <c r="A416" s="345" t="s">
        <v>1902</v>
      </c>
      <c r="B416" s="298" t="s">
        <v>981</v>
      </c>
      <c r="C416" s="330">
        <v>3630</v>
      </c>
      <c r="D416">
        <v>5036212431</v>
      </c>
      <c r="E416">
        <v>5036912431</v>
      </c>
      <c r="F416">
        <v>5037612431</v>
      </c>
      <c r="G416">
        <v>5038312431</v>
      </c>
      <c r="H416"/>
      <c r="J416" s="436" t="s">
        <v>1903</v>
      </c>
    </row>
    <row r="417" spans="1:10" x14ac:dyDescent="0.15">
      <c r="A417" s="345" t="s">
        <v>1904</v>
      </c>
      <c r="B417" s="298" t="s">
        <v>982</v>
      </c>
      <c r="C417" s="330">
        <v>5830</v>
      </c>
      <c r="D417">
        <v>5036212447</v>
      </c>
      <c r="E417">
        <v>5036912447</v>
      </c>
      <c r="F417">
        <v>5037612447</v>
      </c>
      <c r="G417">
        <v>5038312447</v>
      </c>
      <c r="H417"/>
      <c r="J417" s="436" t="s">
        <v>1905</v>
      </c>
    </row>
    <row r="418" spans="1:10" x14ac:dyDescent="0.15">
      <c r="A418" s="345" t="s">
        <v>1906</v>
      </c>
      <c r="B418" s="298" t="s">
        <v>983</v>
      </c>
      <c r="C418" s="330">
        <v>1980</v>
      </c>
      <c r="D418">
        <v>5036212456</v>
      </c>
      <c r="E418">
        <v>5036912456</v>
      </c>
      <c r="F418">
        <v>5037612456</v>
      </c>
      <c r="G418">
        <v>5038312456</v>
      </c>
      <c r="H418"/>
      <c r="J418" s="436" t="s">
        <v>1907</v>
      </c>
    </row>
    <row r="419" spans="1:10" x14ac:dyDescent="0.15">
      <c r="A419" s="345" t="s">
        <v>1908</v>
      </c>
      <c r="B419" s="298" t="s">
        <v>984</v>
      </c>
      <c r="C419" s="330">
        <v>3630</v>
      </c>
      <c r="D419">
        <v>5036212465</v>
      </c>
      <c r="E419">
        <v>5036912465</v>
      </c>
      <c r="F419">
        <v>5037612465</v>
      </c>
      <c r="G419">
        <v>5038312465</v>
      </c>
      <c r="H419"/>
      <c r="J419" s="436" t="s">
        <v>1909</v>
      </c>
    </row>
    <row r="420" spans="1:10" x14ac:dyDescent="0.15">
      <c r="A420" s="345" t="s">
        <v>1910</v>
      </c>
      <c r="B420" s="298" t="s">
        <v>1911</v>
      </c>
      <c r="C420" s="330">
        <v>4730</v>
      </c>
      <c r="D420">
        <v>5036212474</v>
      </c>
      <c r="E420">
        <v>5036912474</v>
      </c>
      <c r="F420">
        <v>5037612474</v>
      </c>
      <c r="G420">
        <v>5038312474</v>
      </c>
      <c r="H420"/>
      <c r="J420" s="436" t="s">
        <v>1912</v>
      </c>
    </row>
    <row r="421" spans="1:10" x14ac:dyDescent="0.15">
      <c r="A421" s="345" t="s">
        <v>1913</v>
      </c>
      <c r="B421" s="298" t="s">
        <v>904</v>
      </c>
      <c r="C421" s="330">
        <v>11330</v>
      </c>
      <c r="D421">
        <v>5036212483</v>
      </c>
      <c r="E421">
        <v>5036912483</v>
      </c>
      <c r="F421">
        <v>5037612483</v>
      </c>
      <c r="G421">
        <v>5038312483</v>
      </c>
      <c r="H421"/>
      <c r="I421" t="s">
        <v>905</v>
      </c>
      <c r="J421" s="436" t="s">
        <v>1914</v>
      </c>
    </row>
    <row r="422" spans="1:10" x14ac:dyDescent="0.15">
      <c r="A422" s="345" t="s">
        <v>1915</v>
      </c>
      <c r="B422" s="298" t="s">
        <v>906</v>
      </c>
      <c r="C422" s="330">
        <v>11330</v>
      </c>
      <c r="D422">
        <v>5036212492</v>
      </c>
      <c r="E422">
        <v>5036912492</v>
      </c>
      <c r="F422">
        <v>5037612492</v>
      </c>
      <c r="G422">
        <v>5038312492</v>
      </c>
      <c r="H422"/>
      <c r="I422" t="s">
        <v>905</v>
      </c>
      <c r="J422" s="436" t="s">
        <v>1916</v>
      </c>
    </row>
    <row r="423" spans="1:10" x14ac:dyDescent="0.15">
      <c r="A423" s="345" t="s">
        <v>1917</v>
      </c>
      <c r="B423" s="298" t="s">
        <v>907</v>
      </c>
      <c r="C423" s="330">
        <v>16830</v>
      </c>
      <c r="D423">
        <v>5036212501</v>
      </c>
      <c r="E423">
        <v>5036912501</v>
      </c>
      <c r="F423">
        <v>5037612501</v>
      </c>
      <c r="G423">
        <v>5038312501</v>
      </c>
      <c r="H423"/>
      <c r="I423" t="s">
        <v>905</v>
      </c>
      <c r="J423" s="436" t="s">
        <v>1918</v>
      </c>
    </row>
    <row r="424" spans="1:10" x14ac:dyDescent="0.15">
      <c r="A424" s="345" t="s">
        <v>1919</v>
      </c>
      <c r="B424" s="298" t="s">
        <v>908</v>
      </c>
      <c r="C424" s="330">
        <v>16830</v>
      </c>
      <c r="D424">
        <v>5036212517</v>
      </c>
      <c r="E424">
        <v>5036912517</v>
      </c>
      <c r="F424">
        <v>5037612517</v>
      </c>
      <c r="G424">
        <v>5038312517</v>
      </c>
      <c r="H424"/>
      <c r="I424" t="s">
        <v>905</v>
      </c>
      <c r="J424" s="436" t="s">
        <v>1920</v>
      </c>
    </row>
    <row r="425" spans="1:10" x14ac:dyDescent="0.15">
      <c r="A425" s="345" t="s">
        <v>1921</v>
      </c>
      <c r="B425" s="298" t="s">
        <v>909</v>
      </c>
      <c r="C425" s="330">
        <v>16500</v>
      </c>
      <c r="D425">
        <v>5036212526</v>
      </c>
      <c r="E425">
        <v>5036912526</v>
      </c>
      <c r="F425">
        <v>5037612526</v>
      </c>
      <c r="G425">
        <v>5038312526</v>
      </c>
      <c r="H425"/>
      <c r="I425" t="s">
        <v>905</v>
      </c>
      <c r="J425" s="436" t="s">
        <v>1922</v>
      </c>
    </row>
    <row r="426" spans="1:10" x14ac:dyDescent="0.15">
      <c r="A426" s="345" t="s">
        <v>1923</v>
      </c>
      <c r="B426" s="298" t="s">
        <v>910</v>
      </c>
      <c r="C426" s="330">
        <v>33330</v>
      </c>
      <c r="D426">
        <v>5036212535</v>
      </c>
      <c r="E426">
        <v>5036912535</v>
      </c>
      <c r="F426">
        <v>5037612535</v>
      </c>
      <c r="G426">
        <v>5038312535</v>
      </c>
      <c r="H426"/>
      <c r="I426" t="s">
        <v>905</v>
      </c>
      <c r="J426" s="436" t="s">
        <v>1924</v>
      </c>
    </row>
    <row r="427" spans="1:10" x14ac:dyDescent="0.15">
      <c r="A427" s="345" t="s">
        <v>1925</v>
      </c>
      <c r="B427" s="298" t="s">
        <v>911</v>
      </c>
      <c r="C427" s="330">
        <v>33330</v>
      </c>
      <c r="D427">
        <v>5036212544</v>
      </c>
      <c r="E427">
        <v>5036912544</v>
      </c>
      <c r="F427">
        <v>5037612544</v>
      </c>
      <c r="G427">
        <v>5038312544</v>
      </c>
      <c r="H427"/>
      <c r="I427" t="s">
        <v>905</v>
      </c>
      <c r="J427" s="436" t="s">
        <v>1926</v>
      </c>
    </row>
    <row r="428" spans="1:10" x14ac:dyDescent="0.15">
      <c r="A428" s="345" t="s">
        <v>1927</v>
      </c>
      <c r="B428" s="298" t="s">
        <v>671</v>
      </c>
      <c r="C428" s="330">
        <v>2490</v>
      </c>
      <c r="D428">
        <v>5036212553</v>
      </c>
      <c r="E428">
        <v>5036912553</v>
      </c>
      <c r="F428">
        <v>5037612553</v>
      </c>
      <c r="G428">
        <v>5038312553</v>
      </c>
      <c r="H428"/>
      <c r="J428" s="436" t="s">
        <v>1928</v>
      </c>
    </row>
    <row r="429" spans="1:10" x14ac:dyDescent="0.15">
      <c r="A429" s="345" t="s">
        <v>1929</v>
      </c>
      <c r="B429" s="298" t="s">
        <v>672</v>
      </c>
      <c r="C429" s="330">
        <v>3570</v>
      </c>
      <c r="D429">
        <v>5036212562</v>
      </c>
      <c r="E429">
        <v>5036912562</v>
      </c>
      <c r="F429">
        <v>5037612562</v>
      </c>
      <c r="G429">
        <v>5038312562</v>
      </c>
      <c r="H429"/>
      <c r="J429" s="436" t="s">
        <v>1930</v>
      </c>
    </row>
    <row r="430" spans="1:10" x14ac:dyDescent="0.15">
      <c r="A430" s="345" t="s">
        <v>1931</v>
      </c>
      <c r="B430" s="298" t="s">
        <v>673</v>
      </c>
      <c r="C430" s="330">
        <v>4650</v>
      </c>
      <c r="D430">
        <v>5036212571</v>
      </c>
      <c r="E430">
        <v>5036912571</v>
      </c>
      <c r="F430">
        <v>5037612571</v>
      </c>
      <c r="G430">
        <v>5038312571</v>
      </c>
      <c r="H430"/>
      <c r="J430" s="436" t="s">
        <v>1932</v>
      </c>
    </row>
    <row r="431" spans="1:10" x14ac:dyDescent="0.15">
      <c r="A431" s="345" t="s">
        <v>1933</v>
      </c>
      <c r="B431" s="298" t="s">
        <v>674</v>
      </c>
      <c r="C431" s="330">
        <v>5730</v>
      </c>
      <c r="D431">
        <v>5036212587</v>
      </c>
      <c r="E431">
        <v>5036912587</v>
      </c>
      <c r="F431">
        <v>5037612587</v>
      </c>
      <c r="G431">
        <v>5038312587</v>
      </c>
      <c r="H431"/>
      <c r="J431" s="436" t="s">
        <v>1934</v>
      </c>
    </row>
    <row r="432" spans="1:10" x14ac:dyDescent="0.15">
      <c r="A432" s="345" t="s">
        <v>1935</v>
      </c>
      <c r="B432" s="298" t="s">
        <v>912</v>
      </c>
      <c r="C432" s="330">
        <v>2160</v>
      </c>
      <c r="D432">
        <v>5036212596</v>
      </c>
      <c r="E432">
        <v>5036912596</v>
      </c>
      <c r="F432">
        <v>5037612596</v>
      </c>
      <c r="G432">
        <v>5038312596</v>
      </c>
      <c r="H432"/>
      <c r="J432" s="436" t="s">
        <v>1936</v>
      </c>
    </row>
    <row r="433" spans="1:10" x14ac:dyDescent="0.15">
      <c r="A433" s="345" t="s">
        <v>1937</v>
      </c>
      <c r="B433" s="298" t="s">
        <v>1938</v>
      </c>
      <c r="C433" s="330">
        <v>1620</v>
      </c>
      <c r="D433">
        <v>5036212605</v>
      </c>
      <c r="E433">
        <v>5036912605</v>
      </c>
      <c r="F433">
        <v>5037612605</v>
      </c>
      <c r="G433">
        <v>5038312605</v>
      </c>
      <c r="H433"/>
      <c r="J433" s="436" t="s">
        <v>1939</v>
      </c>
    </row>
    <row r="434" spans="1:10" x14ac:dyDescent="0.15">
      <c r="A434" s="345" t="s">
        <v>1940</v>
      </c>
      <c r="B434" s="298" t="s">
        <v>1941</v>
      </c>
      <c r="C434" s="330">
        <v>2700</v>
      </c>
      <c r="D434">
        <v>5036212614</v>
      </c>
      <c r="E434">
        <v>5036912614</v>
      </c>
      <c r="F434">
        <v>5037612614</v>
      </c>
      <c r="G434">
        <v>5038312614</v>
      </c>
      <c r="H434"/>
      <c r="J434" s="436" t="s">
        <v>1942</v>
      </c>
    </row>
    <row r="435" spans="1:10" x14ac:dyDescent="0.15">
      <c r="A435" s="345" t="s">
        <v>1943</v>
      </c>
      <c r="B435" s="298" t="s">
        <v>985</v>
      </c>
      <c r="C435" s="330">
        <v>3030</v>
      </c>
      <c r="D435">
        <v>5036212623</v>
      </c>
      <c r="E435">
        <v>5036912623</v>
      </c>
      <c r="F435">
        <v>5037612623</v>
      </c>
      <c r="G435">
        <v>5038312623</v>
      </c>
      <c r="H435"/>
      <c r="J435" s="436" t="s">
        <v>1944</v>
      </c>
    </row>
    <row r="436" spans="1:10" x14ac:dyDescent="0.15">
      <c r="A436" s="345" t="s">
        <v>1945</v>
      </c>
      <c r="B436" s="298" t="s">
        <v>1946</v>
      </c>
      <c r="C436" s="330">
        <v>2700</v>
      </c>
      <c r="D436">
        <v>5036212632</v>
      </c>
      <c r="E436">
        <v>5036912632</v>
      </c>
      <c r="F436">
        <v>5037612632</v>
      </c>
      <c r="G436">
        <v>5038312632</v>
      </c>
      <c r="H436"/>
      <c r="J436" s="436" t="s">
        <v>1947</v>
      </c>
    </row>
    <row r="437" spans="1:10" x14ac:dyDescent="0.15">
      <c r="A437" s="345" t="s">
        <v>1948</v>
      </c>
      <c r="B437" s="298" t="s">
        <v>1949</v>
      </c>
      <c r="C437" s="330">
        <v>3240</v>
      </c>
      <c r="D437">
        <v>5036212641</v>
      </c>
      <c r="E437">
        <v>5036912641</v>
      </c>
      <c r="F437">
        <v>5037612641</v>
      </c>
      <c r="G437">
        <v>5038312641</v>
      </c>
      <c r="H437"/>
      <c r="J437" s="436" t="s">
        <v>1950</v>
      </c>
    </row>
    <row r="438" spans="1:10" x14ac:dyDescent="0.15">
      <c r="A438" s="345" t="s">
        <v>1951</v>
      </c>
      <c r="B438" s="298" t="s">
        <v>913</v>
      </c>
      <c r="C438" s="330">
        <v>2160</v>
      </c>
      <c r="D438">
        <v>5036212657</v>
      </c>
      <c r="E438">
        <v>5036912657</v>
      </c>
      <c r="F438">
        <v>5037612657</v>
      </c>
      <c r="G438">
        <v>5038312657</v>
      </c>
      <c r="H438"/>
      <c r="J438" s="436" t="s">
        <v>1952</v>
      </c>
    </row>
    <row r="439" spans="1:10" x14ac:dyDescent="0.15">
      <c r="A439" s="345" t="s">
        <v>1953</v>
      </c>
      <c r="B439" s="298" t="s">
        <v>914</v>
      </c>
      <c r="C439" s="330">
        <v>3240</v>
      </c>
      <c r="D439">
        <v>5036212666</v>
      </c>
      <c r="E439">
        <v>5036912666</v>
      </c>
      <c r="F439">
        <v>5037612666</v>
      </c>
      <c r="G439">
        <v>5038312666</v>
      </c>
      <c r="H439"/>
      <c r="J439" s="436" t="s">
        <v>1954</v>
      </c>
    </row>
    <row r="440" spans="1:10" x14ac:dyDescent="0.15">
      <c r="A440" s="345" t="s">
        <v>1955</v>
      </c>
      <c r="B440" s="298" t="s">
        <v>915</v>
      </c>
      <c r="C440" s="330">
        <v>3030</v>
      </c>
      <c r="D440">
        <v>5036212675</v>
      </c>
      <c r="E440">
        <v>5036912675</v>
      </c>
      <c r="F440">
        <v>5037612675</v>
      </c>
      <c r="G440">
        <v>5038312675</v>
      </c>
      <c r="H440"/>
      <c r="J440" s="436" t="s">
        <v>1956</v>
      </c>
    </row>
    <row r="441" spans="1:10" x14ac:dyDescent="0.15">
      <c r="A441" s="345" t="s">
        <v>1957</v>
      </c>
      <c r="B441" s="298" t="s">
        <v>916</v>
      </c>
      <c r="C441" s="330">
        <v>3570</v>
      </c>
      <c r="D441">
        <v>5036212684</v>
      </c>
      <c r="E441">
        <v>5036912684</v>
      </c>
      <c r="F441">
        <v>5037612684</v>
      </c>
      <c r="G441">
        <v>5038312684</v>
      </c>
      <c r="H441"/>
      <c r="J441" s="436" t="s">
        <v>1958</v>
      </c>
    </row>
    <row r="442" spans="1:10" x14ac:dyDescent="0.15">
      <c r="A442" s="345" t="s">
        <v>1959</v>
      </c>
      <c r="B442" s="298" t="s">
        <v>1960</v>
      </c>
      <c r="C442" s="330">
        <v>3240</v>
      </c>
      <c r="D442">
        <v>5036212693</v>
      </c>
      <c r="E442">
        <v>5036912693</v>
      </c>
      <c r="F442">
        <v>5037612693</v>
      </c>
      <c r="G442">
        <v>5038312693</v>
      </c>
      <c r="H442"/>
      <c r="J442" s="436" t="s">
        <v>1961</v>
      </c>
    </row>
    <row r="443" spans="1:10" x14ac:dyDescent="0.15">
      <c r="A443" s="345" t="s">
        <v>1962</v>
      </c>
      <c r="B443" s="298" t="s">
        <v>1963</v>
      </c>
      <c r="C443" s="330">
        <v>5400</v>
      </c>
      <c r="D443">
        <v>5036212702</v>
      </c>
      <c r="E443">
        <v>5036912702</v>
      </c>
      <c r="F443">
        <v>5037612702</v>
      </c>
      <c r="G443">
        <v>5038312702</v>
      </c>
      <c r="H443"/>
      <c r="J443" s="436" t="s">
        <v>1964</v>
      </c>
    </row>
    <row r="444" spans="1:10" x14ac:dyDescent="0.15">
      <c r="A444" s="345" t="s">
        <v>1965</v>
      </c>
      <c r="B444" s="298" t="s">
        <v>675</v>
      </c>
      <c r="C444" s="330">
        <v>2490</v>
      </c>
      <c r="D444">
        <v>5036212711</v>
      </c>
      <c r="E444">
        <v>5036912711</v>
      </c>
      <c r="F444">
        <v>5037612711</v>
      </c>
      <c r="G444">
        <v>5038312711</v>
      </c>
      <c r="H444"/>
      <c r="J444" s="436" t="s">
        <v>1966</v>
      </c>
    </row>
    <row r="445" spans="1:10" x14ac:dyDescent="0.15">
      <c r="A445" s="345" t="s">
        <v>1967</v>
      </c>
      <c r="B445" s="298" t="s">
        <v>676</v>
      </c>
      <c r="C445" s="330">
        <v>3570</v>
      </c>
      <c r="D445">
        <v>5036212727</v>
      </c>
      <c r="E445">
        <v>5036912727</v>
      </c>
      <c r="F445">
        <v>5037612727</v>
      </c>
      <c r="G445">
        <v>5038312727</v>
      </c>
      <c r="H445"/>
      <c r="J445" s="436" t="s">
        <v>1968</v>
      </c>
    </row>
    <row r="446" spans="1:10" x14ac:dyDescent="0.15">
      <c r="A446" s="345" t="s">
        <v>1969</v>
      </c>
      <c r="B446" s="298" t="s">
        <v>760</v>
      </c>
      <c r="C446" s="330">
        <v>1950</v>
      </c>
      <c r="D446">
        <v>5036212736</v>
      </c>
      <c r="E446">
        <v>5036912736</v>
      </c>
      <c r="F446">
        <v>5037612736</v>
      </c>
      <c r="G446">
        <v>5038312736</v>
      </c>
      <c r="H446"/>
      <c r="J446" s="436" t="s">
        <v>1970</v>
      </c>
    </row>
    <row r="447" spans="1:10" x14ac:dyDescent="0.15">
      <c r="A447" s="345" t="s">
        <v>1971</v>
      </c>
      <c r="B447" s="298" t="s">
        <v>807</v>
      </c>
      <c r="C447" s="330">
        <v>1950</v>
      </c>
      <c r="D447">
        <v>5036212745</v>
      </c>
      <c r="E447">
        <v>5036912745</v>
      </c>
      <c r="F447">
        <v>5037612745</v>
      </c>
      <c r="G447">
        <v>5038312745</v>
      </c>
      <c r="H447"/>
      <c r="J447" s="436" t="s">
        <v>1972</v>
      </c>
    </row>
    <row r="448" spans="1:10" x14ac:dyDescent="0.15">
      <c r="A448" s="345" t="s">
        <v>1973</v>
      </c>
      <c r="B448" s="298" t="s">
        <v>808</v>
      </c>
      <c r="C448" s="330">
        <v>2700</v>
      </c>
      <c r="D448">
        <v>5036212754</v>
      </c>
      <c r="E448">
        <v>5036912754</v>
      </c>
      <c r="F448">
        <v>5037612754</v>
      </c>
      <c r="G448">
        <v>5038312754</v>
      </c>
      <c r="H448"/>
      <c r="J448" s="436" t="s">
        <v>1974</v>
      </c>
    </row>
    <row r="449" spans="1:10" x14ac:dyDescent="0.15">
      <c r="A449" s="345" t="s">
        <v>1975</v>
      </c>
      <c r="B449" s="298" t="s">
        <v>761</v>
      </c>
      <c r="C449" s="330">
        <v>4650</v>
      </c>
      <c r="D449">
        <v>5036212763</v>
      </c>
      <c r="E449">
        <v>5036912763</v>
      </c>
      <c r="F449">
        <v>5037612763</v>
      </c>
      <c r="G449">
        <v>5038312763</v>
      </c>
      <c r="H449"/>
      <c r="I449" t="s">
        <v>592</v>
      </c>
      <c r="J449" s="436" t="s">
        <v>1976</v>
      </c>
    </row>
    <row r="450" spans="1:10" x14ac:dyDescent="0.15">
      <c r="A450" s="345" t="s">
        <v>1977</v>
      </c>
      <c r="B450" s="298" t="s">
        <v>1978</v>
      </c>
      <c r="C450" s="330">
        <v>2160</v>
      </c>
      <c r="D450">
        <v>5036212772</v>
      </c>
      <c r="E450">
        <v>5036912772</v>
      </c>
      <c r="F450">
        <v>5037612772</v>
      </c>
      <c r="G450">
        <v>5038312772</v>
      </c>
      <c r="H450"/>
      <c r="J450" s="436" t="s">
        <v>1979</v>
      </c>
    </row>
    <row r="451" spans="1:10" x14ac:dyDescent="0.15">
      <c r="A451" s="345" t="s">
        <v>1980</v>
      </c>
      <c r="B451" s="298" t="s">
        <v>1981</v>
      </c>
      <c r="C451" s="330">
        <v>2700</v>
      </c>
      <c r="D451">
        <v>5036212781</v>
      </c>
      <c r="E451">
        <v>5036912781</v>
      </c>
      <c r="F451">
        <v>5037612781</v>
      </c>
      <c r="G451">
        <v>5038312781</v>
      </c>
      <c r="H451"/>
      <c r="J451" s="436" t="s">
        <v>1982</v>
      </c>
    </row>
    <row r="452" spans="1:10" x14ac:dyDescent="0.15">
      <c r="A452" s="345" t="s">
        <v>1983</v>
      </c>
      <c r="B452" s="298" t="s">
        <v>1984</v>
      </c>
      <c r="C452" s="330">
        <v>3570</v>
      </c>
      <c r="D452">
        <v>5036212797</v>
      </c>
      <c r="E452">
        <v>5036912797</v>
      </c>
      <c r="F452">
        <v>5037612797</v>
      </c>
      <c r="G452">
        <v>5038312797</v>
      </c>
      <c r="H452"/>
      <c r="J452" s="436" t="s">
        <v>1985</v>
      </c>
    </row>
    <row r="453" spans="1:10" x14ac:dyDescent="0.15">
      <c r="A453" s="345" t="s">
        <v>1986</v>
      </c>
      <c r="B453" s="298" t="s">
        <v>962</v>
      </c>
      <c r="C453" s="330">
        <v>3030</v>
      </c>
      <c r="D453">
        <v>5036212806</v>
      </c>
      <c r="E453">
        <v>5036912806</v>
      </c>
      <c r="F453">
        <v>5037612806</v>
      </c>
      <c r="G453">
        <v>5038312806</v>
      </c>
      <c r="H453"/>
      <c r="J453" s="436" t="s">
        <v>1987</v>
      </c>
    </row>
    <row r="454" spans="1:10" x14ac:dyDescent="0.15">
      <c r="A454" s="345" t="s">
        <v>1988</v>
      </c>
      <c r="B454" s="298" t="s">
        <v>963</v>
      </c>
      <c r="C454" s="330">
        <v>3570</v>
      </c>
      <c r="D454">
        <v>5036212815</v>
      </c>
      <c r="E454">
        <v>5036912815</v>
      </c>
      <c r="F454">
        <v>5037612815</v>
      </c>
      <c r="G454">
        <v>5038312815</v>
      </c>
      <c r="H454"/>
      <c r="J454" s="436" t="s">
        <v>1989</v>
      </c>
    </row>
    <row r="455" spans="1:10" x14ac:dyDescent="0.15">
      <c r="A455" s="345" t="s">
        <v>1990</v>
      </c>
      <c r="B455" s="298" t="s">
        <v>1991</v>
      </c>
      <c r="C455" s="330">
        <v>5730</v>
      </c>
      <c r="D455">
        <v>5036212824</v>
      </c>
      <c r="E455">
        <v>5036912824</v>
      </c>
      <c r="F455">
        <v>5037612824</v>
      </c>
      <c r="G455">
        <v>5038312824</v>
      </c>
      <c r="H455"/>
      <c r="J455" s="436" t="s">
        <v>1992</v>
      </c>
    </row>
    <row r="456" spans="1:10" x14ac:dyDescent="0.15">
      <c r="A456" s="345" t="s">
        <v>1993</v>
      </c>
      <c r="B456" s="298" t="s">
        <v>1994</v>
      </c>
      <c r="C456" s="330">
        <v>3570</v>
      </c>
      <c r="D456">
        <v>5036212833</v>
      </c>
      <c r="E456">
        <v>5036912833</v>
      </c>
      <c r="F456">
        <v>5037612833</v>
      </c>
      <c r="G456">
        <v>5038312833</v>
      </c>
      <c r="H456"/>
      <c r="J456" s="436" t="s">
        <v>1995</v>
      </c>
    </row>
    <row r="457" spans="1:10" x14ac:dyDescent="0.15">
      <c r="A457" s="345" t="s">
        <v>1996</v>
      </c>
      <c r="B457" s="298" t="s">
        <v>1997</v>
      </c>
      <c r="C457" s="330">
        <v>5730</v>
      </c>
      <c r="D457">
        <v>5036212842</v>
      </c>
      <c r="E457">
        <v>5036912842</v>
      </c>
      <c r="F457">
        <v>5037612842</v>
      </c>
      <c r="G457">
        <v>5038312842</v>
      </c>
      <c r="H457"/>
      <c r="J457" s="436" t="s">
        <v>1998</v>
      </c>
    </row>
    <row r="458" spans="1:10" x14ac:dyDescent="0.15">
      <c r="A458" s="345" t="s">
        <v>1999</v>
      </c>
      <c r="B458" s="298" t="s">
        <v>755</v>
      </c>
      <c r="C458" s="330">
        <v>2490</v>
      </c>
      <c r="D458">
        <v>5036212851</v>
      </c>
      <c r="E458">
        <v>5036912851</v>
      </c>
      <c r="F458">
        <v>5037612851</v>
      </c>
      <c r="G458">
        <v>5038312851</v>
      </c>
      <c r="H458"/>
      <c r="J458" s="436" t="s">
        <v>2000</v>
      </c>
    </row>
    <row r="459" spans="1:10" x14ac:dyDescent="0.15">
      <c r="A459" s="345" t="s">
        <v>2001</v>
      </c>
      <c r="B459" s="298" t="s">
        <v>917</v>
      </c>
      <c r="C459" s="330">
        <v>1950</v>
      </c>
      <c r="D459">
        <v>5036212867</v>
      </c>
      <c r="E459">
        <v>5036912867</v>
      </c>
      <c r="F459">
        <v>5037612867</v>
      </c>
      <c r="G459">
        <v>5038312867</v>
      </c>
      <c r="H459"/>
      <c r="J459" s="436" t="s">
        <v>2002</v>
      </c>
    </row>
    <row r="460" spans="1:10" x14ac:dyDescent="0.15">
      <c r="A460" s="345" t="s">
        <v>2003</v>
      </c>
      <c r="B460" s="298" t="s">
        <v>804</v>
      </c>
      <c r="C460" s="330">
        <v>3240</v>
      </c>
      <c r="D460">
        <v>5036212876</v>
      </c>
      <c r="E460">
        <v>5036912876</v>
      </c>
      <c r="F460">
        <v>5037612876</v>
      </c>
      <c r="G460">
        <v>5038312876</v>
      </c>
      <c r="H460"/>
      <c r="J460" s="436" t="s">
        <v>2004</v>
      </c>
    </row>
    <row r="461" spans="1:10" x14ac:dyDescent="0.15">
      <c r="A461" s="345" t="s">
        <v>2005</v>
      </c>
      <c r="B461" s="298" t="s">
        <v>805</v>
      </c>
      <c r="C461" s="330">
        <v>2490</v>
      </c>
      <c r="D461">
        <v>5036212885</v>
      </c>
      <c r="E461">
        <v>5036912885</v>
      </c>
      <c r="F461">
        <v>5037612885</v>
      </c>
      <c r="G461">
        <v>5038312885</v>
      </c>
      <c r="H461"/>
      <c r="J461" s="436" t="s">
        <v>2006</v>
      </c>
    </row>
    <row r="462" spans="1:10" x14ac:dyDescent="0.15">
      <c r="A462" s="345" t="s">
        <v>2007</v>
      </c>
      <c r="B462" s="298" t="s">
        <v>806</v>
      </c>
      <c r="C462" s="330">
        <v>4650</v>
      </c>
      <c r="D462">
        <v>5036212894</v>
      </c>
      <c r="E462">
        <v>5036912894</v>
      </c>
      <c r="F462">
        <v>5037612894</v>
      </c>
      <c r="G462">
        <v>5038312894</v>
      </c>
      <c r="H462"/>
      <c r="J462" s="436" t="s">
        <v>2008</v>
      </c>
    </row>
    <row r="463" spans="1:10" x14ac:dyDescent="0.15">
      <c r="A463" s="345" t="s">
        <v>2009</v>
      </c>
      <c r="B463" s="298" t="s">
        <v>677</v>
      </c>
      <c r="C463" s="330">
        <v>1950</v>
      </c>
      <c r="D463">
        <v>5036212903</v>
      </c>
      <c r="E463">
        <v>5036912903</v>
      </c>
      <c r="F463">
        <v>5037612903</v>
      </c>
      <c r="G463">
        <v>5038312903</v>
      </c>
      <c r="H463"/>
      <c r="J463" s="436" t="s">
        <v>2010</v>
      </c>
    </row>
    <row r="464" spans="1:10" x14ac:dyDescent="0.15">
      <c r="A464" s="401" t="s">
        <v>2011</v>
      </c>
      <c r="B464" s="298" t="s">
        <v>678</v>
      </c>
      <c r="C464" s="330">
        <v>3030</v>
      </c>
      <c r="D464">
        <v>5036212912</v>
      </c>
      <c r="E464">
        <v>5036912912</v>
      </c>
      <c r="F464">
        <v>5037612912</v>
      </c>
      <c r="G464">
        <v>5038312912</v>
      </c>
      <c r="H464"/>
      <c r="J464" s="436" t="s">
        <v>2012</v>
      </c>
    </row>
    <row r="465" spans="1:10" x14ac:dyDescent="0.15">
      <c r="A465" s="401" t="s">
        <v>2013</v>
      </c>
      <c r="B465" s="298" t="s">
        <v>2014</v>
      </c>
      <c r="C465" s="330">
        <v>2490</v>
      </c>
      <c r="D465">
        <v>5036212921</v>
      </c>
      <c r="E465">
        <v>5036912921</v>
      </c>
      <c r="F465">
        <v>5037612921</v>
      </c>
      <c r="G465">
        <v>5038312921</v>
      </c>
      <c r="H465"/>
      <c r="J465" s="436" t="s">
        <v>2015</v>
      </c>
    </row>
    <row r="466" spans="1:10" x14ac:dyDescent="0.15">
      <c r="A466" s="401" t="s">
        <v>2016</v>
      </c>
      <c r="B466" s="298" t="s">
        <v>2017</v>
      </c>
      <c r="C466" s="330">
        <v>3570</v>
      </c>
      <c r="D466">
        <v>5036212937</v>
      </c>
      <c r="E466">
        <v>5036912937</v>
      </c>
      <c r="F466">
        <v>5037612937</v>
      </c>
      <c r="G466">
        <v>5038312937</v>
      </c>
      <c r="H466"/>
      <c r="J466" s="436" t="s">
        <v>2018</v>
      </c>
    </row>
    <row r="467" spans="1:10" x14ac:dyDescent="0.15">
      <c r="A467" s="401" t="s">
        <v>2019</v>
      </c>
      <c r="B467" s="298" t="s">
        <v>918</v>
      </c>
      <c r="C467" s="330">
        <v>4650</v>
      </c>
      <c r="D467">
        <v>5036212946</v>
      </c>
      <c r="E467">
        <v>5036912946</v>
      </c>
      <c r="F467">
        <v>5037612946</v>
      </c>
      <c r="G467">
        <v>5038312946</v>
      </c>
      <c r="H467"/>
      <c r="J467" s="436" t="s">
        <v>2020</v>
      </c>
    </row>
    <row r="468" spans="1:10" x14ac:dyDescent="0.15">
      <c r="A468" s="401" t="s">
        <v>2021</v>
      </c>
      <c r="B468" s="298" t="s">
        <v>608</v>
      </c>
      <c r="C468" s="330">
        <v>5730</v>
      </c>
      <c r="D468">
        <v>5036212955</v>
      </c>
      <c r="E468">
        <v>5036912955</v>
      </c>
      <c r="F468">
        <v>5037612955</v>
      </c>
      <c r="G468">
        <v>5038312955</v>
      </c>
      <c r="H468"/>
      <c r="J468" s="436" t="s">
        <v>2022</v>
      </c>
    </row>
    <row r="469" spans="1:10" x14ac:dyDescent="0.15">
      <c r="A469" s="401" t="s">
        <v>2023</v>
      </c>
      <c r="B469" s="298" t="s">
        <v>757</v>
      </c>
      <c r="C469" s="330">
        <v>1950</v>
      </c>
      <c r="D469">
        <v>5036212964</v>
      </c>
      <c r="E469">
        <v>5036912964</v>
      </c>
      <c r="F469">
        <v>5037612964</v>
      </c>
      <c r="G469">
        <v>5038312964</v>
      </c>
      <c r="H469"/>
      <c r="J469" s="436" t="s">
        <v>2024</v>
      </c>
    </row>
    <row r="470" spans="1:10" x14ac:dyDescent="0.15">
      <c r="A470" s="401" t="s">
        <v>2025</v>
      </c>
      <c r="B470" s="298" t="s">
        <v>679</v>
      </c>
      <c r="C470" s="330">
        <v>1950</v>
      </c>
      <c r="D470">
        <v>5036212973</v>
      </c>
      <c r="E470">
        <v>5036912973</v>
      </c>
      <c r="F470">
        <v>5037612973</v>
      </c>
      <c r="G470">
        <v>5038312973</v>
      </c>
      <c r="H470"/>
      <c r="J470" s="436" t="s">
        <v>2026</v>
      </c>
    </row>
    <row r="471" spans="1:10" x14ac:dyDescent="0.15">
      <c r="A471" s="401" t="s">
        <v>2027</v>
      </c>
      <c r="B471" s="298" t="s">
        <v>758</v>
      </c>
      <c r="C471" s="330">
        <v>3350</v>
      </c>
      <c r="D471">
        <v>5036212982</v>
      </c>
      <c r="E471">
        <v>5036912982</v>
      </c>
      <c r="F471">
        <v>5037612982</v>
      </c>
      <c r="G471">
        <v>5038312982</v>
      </c>
      <c r="H471"/>
      <c r="J471" s="436" t="s">
        <v>2028</v>
      </c>
    </row>
    <row r="472" spans="1:10" x14ac:dyDescent="0.15">
      <c r="A472" s="345" t="s">
        <v>2029</v>
      </c>
      <c r="B472" s="298" t="s">
        <v>680</v>
      </c>
      <c r="C472" s="330">
        <v>1950</v>
      </c>
      <c r="D472">
        <v>5036212991</v>
      </c>
      <c r="E472">
        <v>5036912991</v>
      </c>
      <c r="F472">
        <v>5037612991</v>
      </c>
      <c r="G472">
        <v>5038312991</v>
      </c>
      <c r="H472"/>
      <c r="J472" s="436" t="s">
        <v>2030</v>
      </c>
    </row>
    <row r="473" spans="1:10" x14ac:dyDescent="0.15">
      <c r="A473" s="345" t="s">
        <v>2031</v>
      </c>
      <c r="B473" s="298" t="s">
        <v>681</v>
      </c>
      <c r="C473" s="330">
        <v>3570</v>
      </c>
      <c r="D473">
        <v>5036213007</v>
      </c>
      <c r="E473">
        <v>5036913007</v>
      </c>
      <c r="F473">
        <v>5037613007</v>
      </c>
      <c r="G473">
        <v>5038313007</v>
      </c>
      <c r="H473"/>
      <c r="J473" s="436" t="s">
        <v>2032</v>
      </c>
    </row>
    <row r="474" spans="1:10" x14ac:dyDescent="0.15">
      <c r="A474" s="345" t="s">
        <v>2033</v>
      </c>
      <c r="B474" s="298" t="s">
        <v>682</v>
      </c>
      <c r="C474" s="330">
        <v>1410</v>
      </c>
      <c r="D474">
        <v>5036213016</v>
      </c>
      <c r="E474">
        <v>5036913016</v>
      </c>
      <c r="F474">
        <v>5037613016</v>
      </c>
      <c r="G474">
        <v>5038313016</v>
      </c>
      <c r="H474"/>
      <c r="J474" s="436" t="s">
        <v>2034</v>
      </c>
    </row>
    <row r="475" spans="1:10" x14ac:dyDescent="0.15">
      <c r="A475" s="345" t="s">
        <v>2035</v>
      </c>
      <c r="B475" s="298" t="s">
        <v>607</v>
      </c>
      <c r="C475" s="330">
        <v>3570</v>
      </c>
      <c r="D475">
        <v>5036213025</v>
      </c>
      <c r="E475">
        <v>5036913025</v>
      </c>
      <c r="F475">
        <v>5037613025</v>
      </c>
      <c r="G475">
        <v>5038313025</v>
      </c>
      <c r="H475"/>
      <c r="J475" s="436" t="s">
        <v>2036</v>
      </c>
    </row>
    <row r="476" spans="1:10" x14ac:dyDescent="0.15">
      <c r="A476" s="345" t="s">
        <v>2037</v>
      </c>
      <c r="B476" s="298" t="s">
        <v>749</v>
      </c>
      <c r="C476" s="330">
        <v>1580</v>
      </c>
      <c r="D476">
        <v>5036213034</v>
      </c>
      <c r="E476">
        <v>5036913034</v>
      </c>
      <c r="F476">
        <v>5037613034</v>
      </c>
      <c r="G476">
        <v>5038313034</v>
      </c>
      <c r="H476"/>
      <c r="J476" s="436" t="s">
        <v>2038</v>
      </c>
    </row>
    <row r="477" spans="1:10" x14ac:dyDescent="0.15">
      <c r="A477" s="345" t="s">
        <v>2039</v>
      </c>
      <c r="B477" s="298" t="s">
        <v>750</v>
      </c>
      <c r="C477" s="330">
        <v>1950</v>
      </c>
      <c r="D477">
        <v>5036213043</v>
      </c>
      <c r="E477">
        <v>5036913043</v>
      </c>
      <c r="F477">
        <v>5037613043</v>
      </c>
      <c r="G477">
        <v>5038313043</v>
      </c>
      <c r="H477"/>
      <c r="J477" s="436" t="s">
        <v>2040</v>
      </c>
    </row>
    <row r="478" spans="1:10" x14ac:dyDescent="0.15">
      <c r="A478" s="345" t="s">
        <v>2041</v>
      </c>
      <c r="B478" s="298" t="s">
        <v>751</v>
      </c>
      <c r="C478" s="330">
        <v>2490</v>
      </c>
      <c r="D478">
        <v>5036213052</v>
      </c>
      <c r="E478">
        <v>5036913052</v>
      </c>
      <c r="F478">
        <v>5037613052</v>
      </c>
      <c r="G478">
        <v>5038313052</v>
      </c>
      <c r="H478"/>
      <c r="J478" s="436" t="s">
        <v>2042</v>
      </c>
    </row>
    <row r="479" spans="1:10" x14ac:dyDescent="0.15">
      <c r="A479" s="345" t="s">
        <v>2043</v>
      </c>
      <c r="B479" s="298" t="s">
        <v>752</v>
      </c>
      <c r="C479" s="330">
        <v>3300</v>
      </c>
      <c r="D479">
        <v>5036213061</v>
      </c>
      <c r="E479">
        <v>5036913061</v>
      </c>
      <c r="F479">
        <v>5037613061</v>
      </c>
      <c r="G479">
        <v>5038313061</v>
      </c>
      <c r="H479"/>
      <c r="J479" s="436" t="s">
        <v>2044</v>
      </c>
    </row>
    <row r="480" spans="1:10" x14ac:dyDescent="0.15">
      <c r="A480" s="345" t="s">
        <v>2045</v>
      </c>
      <c r="B480" s="298" t="s">
        <v>809</v>
      </c>
      <c r="C480" s="330">
        <v>2700</v>
      </c>
      <c r="D480">
        <v>5036213077</v>
      </c>
      <c r="E480">
        <v>5036913077</v>
      </c>
      <c r="F480">
        <v>5037613077</v>
      </c>
      <c r="G480">
        <v>5038313077</v>
      </c>
      <c r="H480"/>
      <c r="J480" s="436" t="s">
        <v>2046</v>
      </c>
    </row>
    <row r="481" spans="1:10" x14ac:dyDescent="0.15">
      <c r="A481" s="345" t="s">
        <v>2047</v>
      </c>
      <c r="B481" s="298" t="s">
        <v>810</v>
      </c>
      <c r="C481" s="330">
        <v>4320</v>
      </c>
      <c r="D481">
        <v>5036213086</v>
      </c>
      <c r="E481">
        <v>5036913086</v>
      </c>
      <c r="F481">
        <v>5037613086</v>
      </c>
      <c r="G481">
        <v>5038313086</v>
      </c>
      <c r="H481"/>
      <c r="I481" t="s">
        <v>592</v>
      </c>
      <c r="J481" s="436" t="s">
        <v>2048</v>
      </c>
    </row>
    <row r="482" spans="1:10" x14ac:dyDescent="0.15">
      <c r="A482" s="345" t="s">
        <v>2049</v>
      </c>
      <c r="B482" s="298" t="s">
        <v>919</v>
      </c>
      <c r="C482" s="330">
        <v>4320</v>
      </c>
      <c r="D482">
        <v>5036213095</v>
      </c>
      <c r="E482">
        <v>5036913095</v>
      </c>
      <c r="F482">
        <v>5037613095</v>
      </c>
      <c r="G482">
        <v>5038313095</v>
      </c>
      <c r="H482"/>
      <c r="J482" s="436" t="s">
        <v>2050</v>
      </c>
    </row>
    <row r="483" spans="1:10" x14ac:dyDescent="0.15">
      <c r="A483" s="345" t="s">
        <v>2051</v>
      </c>
      <c r="B483" s="298" t="s">
        <v>811</v>
      </c>
      <c r="C483" s="330">
        <v>5400</v>
      </c>
      <c r="D483">
        <v>5036213104</v>
      </c>
      <c r="E483">
        <v>5036913104</v>
      </c>
      <c r="F483">
        <v>5037613104</v>
      </c>
      <c r="G483">
        <v>5038313104</v>
      </c>
      <c r="H483"/>
      <c r="J483" s="436" t="s">
        <v>2052</v>
      </c>
    </row>
    <row r="484" spans="1:10" x14ac:dyDescent="0.15">
      <c r="A484" s="345" t="s">
        <v>2053</v>
      </c>
      <c r="B484" s="298" t="s">
        <v>812</v>
      </c>
      <c r="C484" s="330">
        <v>2700</v>
      </c>
      <c r="D484">
        <v>5036213113</v>
      </c>
      <c r="E484">
        <v>5036913113</v>
      </c>
      <c r="F484">
        <v>5037613113</v>
      </c>
      <c r="G484">
        <v>5038313113</v>
      </c>
      <c r="H484"/>
      <c r="J484" s="436" t="s">
        <v>2054</v>
      </c>
    </row>
    <row r="485" spans="1:10" x14ac:dyDescent="0.15">
      <c r="A485" s="345" t="s">
        <v>2055</v>
      </c>
      <c r="B485" s="298" t="s">
        <v>920</v>
      </c>
      <c r="C485" s="330">
        <v>5400</v>
      </c>
      <c r="D485">
        <v>5036213122</v>
      </c>
      <c r="E485">
        <v>5036913122</v>
      </c>
      <c r="F485">
        <v>5037613122</v>
      </c>
      <c r="G485">
        <v>5038313122</v>
      </c>
      <c r="H485"/>
      <c r="J485" s="436" t="s">
        <v>2056</v>
      </c>
    </row>
    <row r="486" spans="1:10" x14ac:dyDescent="0.15">
      <c r="A486" s="345" t="s">
        <v>2057</v>
      </c>
      <c r="B486" s="298" t="s">
        <v>683</v>
      </c>
      <c r="C486" s="330">
        <v>2490</v>
      </c>
      <c r="D486">
        <v>5036213131</v>
      </c>
      <c r="E486">
        <v>5036913131</v>
      </c>
      <c r="F486">
        <v>5037613131</v>
      </c>
      <c r="G486">
        <v>5038313131</v>
      </c>
      <c r="H486"/>
      <c r="J486" s="436" t="s">
        <v>2058</v>
      </c>
    </row>
    <row r="487" spans="1:10" x14ac:dyDescent="0.15">
      <c r="A487" s="345" t="s">
        <v>2059</v>
      </c>
      <c r="B487" s="298" t="s">
        <v>684</v>
      </c>
      <c r="C487" s="330">
        <v>3570</v>
      </c>
      <c r="D487">
        <v>5036213147</v>
      </c>
      <c r="E487">
        <v>5036913147</v>
      </c>
      <c r="F487">
        <v>5037613147</v>
      </c>
      <c r="G487">
        <v>5038313147</v>
      </c>
      <c r="H487"/>
      <c r="J487" s="436" t="s">
        <v>2060</v>
      </c>
    </row>
    <row r="488" spans="1:10" x14ac:dyDescent="0.15">
      <c r="A488" s="345" t="s">
        <v>2061</v>
      </c>
      <c r="B488" s="298" t="s">
        <v>685</v>
      </c>
      <c r="C488" s="330">
        <v>5730</v>
      </c>
      <c r="D488">
        <v>5036213156</v>
      </c>
      <c r="E488">
        <v>5036913156</v>
      </c>
      <c r="F488">
        <v>5037613156</v>
      </c>
      <c r="G488">
        <v>5038313156</v>
      </c>
      <c r="H488"/>
      <c r="J488" s="436" t="s">
        <v>2062</v>
      </c>
    </row>
    <row r="489" spans="1:10" x14ac:dyDescent="0.15">
      <c r="A489" s="345" t="s">
        <v>2063</v>
      </c>
      <c r="B489" s="298" t="s">
        <v>813</v>
      </c>
      <c r="C489" s="330">
        <v>2160</v>
      </c>
      <c r="D489">
        <v>5036213165</v>
      </c>
      <c r="E489">
        <v>5036913165</v>
      </c>
      <c r="F489">
        <v>5037613165</v>
      </c>
      <c r="G489">
        <v>5038313165</v>
      </c>
      <c r="H489"/>
      <c r="J489" s="436" t="s">
        <v>2064</v>
      </c>
    </row>
    <row r="490" spans="1:10" x14ac:dyDescent="0.15">
      <c r="A490" s="345" t="s">
        <v>2065</v>
      </c>
      <c r="B490" s="298" t="s">
        <v>686</v>
      </c>
      <c r="C490" s="330">
        <v>3240</v>
      </c>
      <c r="D490">
        <v>5036213174</v>
      </c>
      <c r="E490">
        <v>5036913174</v>
      </c>
      <c r="F490">
        <v>5037613174</v>
      </c>
      <c r="G490">
        <v>5038313174</v>
      </c>
      <c r="H490"/>
      <c r="J490" s="436" t="s">
        <v>2066</v>
      </c>
    </row>
    <row r="491" spans="1:10" x14ac:dyDescent="0.15">
      <c r="A491" s="345" t="s">
        <v>2067</v>
      </c>
      <c r="B491" s="298" t="s">
        <v>692</v>
      </c>
      <c r="C491" s="330">
        <v>2530</v>
      </c>
      <c r="D491">
        <v>5036213183</v>
      </c>
      <c r="E491">
        <v>5036913183</v>
      </c>
      <c r="F491">
        <v>5037613183</v>
      </c>
      <c r="G491">
        <v>5038313183</v>
      </c>
      <c r="H491"/>
      <c r="I491" t="s">
        <v>592</v>
      </c>
      <c r="J491" s="436" t="s">
        <v>2068</v>
      </c>
    </row>
    <row r="492" spans="1:10" x14ac:dyDescent="0.15">
      <c r="A492" s="345" t="s">
        <v>2069</v>
      </c>
      <c r="B492" s="298" t="s">
        <v>693</v>
      </c>
      <c r="C492" s="330">
        <v>3080</v>
      </c>
      <c r="D492">
        <v>5036213192</v>
      </c>
      <c r="E492">
        <v>5036913192</v>
      </c>
      <c r="F492">
        <v>5037613192</v>
      </c>
      <c r="G492">
        <v>5038313192</v>
      </c>
      <c r="H492"/>
      <c r="I492" t="s">
        <v>592</v>
      </c>
      <c r="J492" s="436" t="s">
        <v>2070</v>
      </c>
    </row>
    <row r="493" spans="1:10" x14ac:dyDescent="0.15">
      <c r="A493" s="345" t="s">
        <v>2071</v>
      </c>
      <c r="B493" s="298" t="s">
        <v>694</v>
      </c>
      <c r="C493" s="330">
        <v>3630</v>
      </c>
      <c r="D493">
        <v>5036213201</v>
      </c>
      <c r="E493">
        <v>5036913201</v>
      </c>
      <c r="F493">
        <v>5037613201</v>
      </c>
      <c r="G493">
        <v>5038313201</v>
      </c>
      <c r="H493"/>
      <c r="I493" t="s">
        <v>592</v>
      </c>
      <c r="J493" s="436" t="s">
        <v>2072</v>
      </c>
    </row>
    <row r="494" spans="1:10" x14ac:dyDescent="0.15">
      <c r="A494" s="345" t="s">
        <v>2073</v>
      </c>
      <c r="B494" s="298" t="s">
        <v>814</v>
      </c>
      <c r="C494" s="330">
        <v>4400</v>
      </c>
      <c r="D494">
        <v>5036213217</v>
      </c>
      <c r="E494">
        <v>5036913217</v>
      </c>
      <c r="F494">
        <v>5037613217</v>
      </c>
      <c r="G494">
        <v>5038313217</v>
      </c>
      <c r="H494"/>
      <c r="I494" t="s">
        <v>592</v>
      </c>
      <c r="J494" s="436" t="s">
        <v>2074</v>
      </c>
    </row>
    <row r="495" spans="1:10" x14ac:dyDescent="0.15">
      <c r="A495" s="345" t="s">
        <v>2075</v>
      </c>
      <c r="B495" s="298" t="s">
        <v>815</v>
      </c>
      <c r="C495" s="330">
        <v>5500</v>
      </c>
      <c r="D495">
        <v>5036213226</v>
      </c>
      <c r="E495">
        <v>5036913226</v>
      </c>
      <c r="F495">
        <v>5037613226</v>
      </c>
      <c r="G495">
        <v>5038313226</v>
      </c>
      <c r="H495"/>
      <c r="I495" t="s">
        <v>592</v>
      </c>
      <c r="J495" s="436" t="s">
        <v>2076</v>
      </c>
    </row>
    <row r="496" spans="1:10" x14ac:dyDescent="0.15">
      <c r="A496" s="345" t="s">
        <v>2077</v>
      </c>
      <c r="B496" s="298" t="s">
        <v>1530</v>
      </c>
      <c r="C496" s="330">
        <v>3630</v>
      </c>
      <c r="D496">
        <v>5036213235</v>
      </c>
      <c r="E496">
        <v>5036913235</v>
      </c>
      <c r="F496">
        <v>5037613235</v>
      </c>
      <c r="G496">
        <v>5038313235</v>
      </c>
      <c r="H496"/>
      <c r="I496" t="s">
        <v>592</v>
      </c>
      <c r="J496" s="436" t="s">
        <v>2078</v>
      </c>
    </row>
    <row r="497" spans="1:10" x14ac:dyDescent="0.15">
      <c r="A497" s="345" t="s">
        <v>2079</v>
      </c>
      <c r="B497" s="298" t="s">
        <v>1533</v>
      </c>
      <c r="C497" s="330">
        <v>4730</v>
      </c>
      <c r="D497">
        <v>5036213244</v>
      </c>
      <c r="E497">
        <v>5036913244</v>
      </c>
      <c r="F497">
        <v>5037613244</v>
      </c>
      <c r="G497">
        <v>5038313244</v>
      </c>
      <c r="H497"/>
      <c r="I497" t="s">
        <v>592</v>
      </c>
      <c r="J497" s="436" t="s">
        <v>2080</v>
      </c>
    </row>
    <row r="498" spans="1:10" x14ac:dyDescent="0.15">
      <c r="A498" s="345" t="s">
        <v>2081</v>
      </c>
      <c r="B498" s="298" t="s">
        <v>1536</v>
      </c>
      <c r="C498" s="330">
        <v>5830</v>
      </c>
      <c r="D498">
        <v>5036213253</v>
      </c>
      <c r="E498">
        <v>5036913253</v>
      </c>
      <c r="F498">
        <v>5037613253</v>
      </c>
      <c r="G498">
        <v>5038313253</v>
      </c>
      <c r="H498"/>
      <c r="I498" t="s">
        <v>592</v>
      </c>
      <c r="J498" s="436" t="s">
        <v>2082</v>
      </c>
    </row>
    <row r="499" spans="1:10" x14ac:dyDescent="0.15">
      <c r="A499" s="345" t="s">
        <v>2083</v>
      </c>
      <c r="B499" s="298" t="s">
        <v>2084</v>
      </c>
      <c r="C499" s="330">
        <v>3080</v>
      </c>
      <c r="D499">
        <v>5036213262</v>
      </c>
      <c r="E499">
        <v>5036913262</v>
      </c>
      <c r="F499">
        <v>5037613262</v>
      </c>
      <c r="G499">
        <v>5038313262</v>
      </c>
      <c r="H499"/>
      <c r="I499" t="s">
        <v>592</v>
      </c>
      <c r="J499" s="436" t="s">
        <v>2085</v>
      </c>
    </row>
    <row r="500" spans="1:10" x14ac:dyDescent="0.15">
      <c r="A500" s="345" t="s">
        <v>2086</v>
      </c>
      <c r="B500" s="298" t="s">
        <v>2087</v>
      </c>
      <c r="C500" s="330">
        <v>3630</v>
      </c>
      <c r="D500">
        <v>5036213271</v>
      </c>
      <c r="E500">
        <v>5036913271</v>
      </c>
      <c r="F500">
        <v>5037613271</v>
      </c>
      <c r="G500">
        <v>5038313271</v>
      </c>
      <c r="H500"/>
      <c r="I500" t="s">
        <v>592</v>
      </c>
      <c r="J500" s="436" t="s">
        <v>2088</v>
      </c>
    </row>
    <row r="501" spans="1:10" x14ac:dyDescent="0.15">
      <c r="A501" s="345" t="s">
        <v>2089</v>
      </c>
      <c r="B501" s="298" t="s">
        <v>2090</v>
      </c>
      <c r="C501" s="330">
        <v>4730</v>
      </c>
      <c r="D501">
        <v>5036213287</v>
      </c>
      <c r="E501">
        <v>5036913287</v>
      </c>
      <c r="F501">
        <v>5037613287</v>
      </c>
      <c r="G501">
        <v>5038313287</v>
      </c>
      <c r="H501"/>
      <c r="I501" t="s">
        <v>592</v>
      </c>
      <c r="J501" s="436" t="s">
        <v>2091</v>
      </c>
    </row>
    <row r="502" spans="1:10" x14ac:dyDescent="0.15">
      <c r="A502" s="345" t="s">
        <v>2092</v>
      </c>
      <c r="B502" s="298" t="s">
        <v>2093</v>
      </c>
      <c r="C502" s="330">
        <v>5830</v>
      </c>
      <c r="D502">
        <v>5036213296</v>
      </c>
      <c r="E502">
        <v>5036913296</v>
      </c>
      <c r="F502">
        <v>5037613296</v>
      </c>
      <c r="G502">
        <v>5038313296</v>
      </c>
      <c r="H502"/>
      <c r="I502" t="s">
        <v>592</v>
      </c>
      <c r="J502" s="436" t="s">
        <v>2094</v>
      </c>
    </row>
    <row r="503" spans="1:10" x14ac:dyDescent="0.15">
      <c r="A503" s="345" t="s">
        <v>2095</v>
      </c>
      <c r="B503" s="298" t="s">
        <v>816</v>
      </c>
      <c r="C503" s="330">
        <v>3630</v>
      </c>
      <c r="D503">
        <v>5036213305</v>
      </c>
      <c r="E503">
        <v>5036913305</v>
      </c>
      <c r="F503">
        <v>5037613305</v>
      </c>
      <c r="G503">
        <v>5038313305</v>
      </c>
      <c r="H503"/>
      <c r="I503" t="s">
        <v>592</v>
      </c>
      <c r="J503" s="436" t="s">
        <v>2096</v>
      </c>
    </row>
    <row r="504" spans="1:10" x14ac:dyDescent="0.15">
      <c r="A504" s="345" t="s">
        <v>2097</v>
      </c>
      <c r="B504" s="298" t="s">
        <v>817</v>
      </c>
      <c r="C504" s="330">
        <v>5500</v>
      </c>
      <c r="D504">
        <v>5036213314</v>
      </c>
      <c r="E504">
        <v>5036913314</v>
      </c>
      <c r="F504">
        <v>5037613314</v>
      </c>
      <c r="G504">
        <v>5038313314</v>
      </c>
      <c r="H504"/>
      <c r="I504" t="s">
        <v>592</v>
      </c>
      <c r="J504" s="436" t="s">
        <v>2098</v>
      </c>
    </row>
    <row r="505" spans="1:10" x14ac:dyDescent="0.15">
      <c r="A505" s="345" t="s">
        <v>2099</v>
      </c>
      <c r="B505" s="298" t="s">
        <v>2100</v>
      </c>
      <c r="C505" s="330">
        <v>1980</v>
      </c>
      <c r="D505">
        <v>5036213323</v>
      </c>
      <c r="E505">
        <v>5036913323</v>
      </c>
      <c r="F505">
        <v>5037613323</v>
      </c>
      <c r="G505">
        <v>5038313323</v>
      </c>
      <c r="H505"/>
      <c r="J505" s="436" t="s">
        <v>2101</v>
      </c>
    </row>
    <row r="506" spans="1:10" x14ac:dyDescent="0.15">
      <c r="A506" s="345" t="s">
        <v>2102</v>
      </c>
      <c r="B506" s="298" t="s">
        <v>2103</v>
      </c>
      <c r="C506" s="330">
        <v>2530</v>
      </c>
      <c r="D506">
        <v>5036213332</v>
      </c>
      <c r="E506">
        <v>5036913332</v>
      </c>
      <c r="F506">
        <v>5037613332</v>
      </c>
      <c r="G506">
        <v>5038313332</v>
      </c>
      <c r="H506"/>
      <c r="J506" s="436" t="s">
        <v>2104</v>
      </c>
    </row>
    <row r="507" spans="1:10" x14ac:dyDescent="0.15">
      <c r="A507" s="345" t="s">
        <v>2105</v>
      </c>
      <c r="B507" s="298" t="s">
        <v>2106</v>
      </c>
      <c r="C507" s="330">
        <v>3630</v>
      </c>
      <c r="D507">
        <v>5036213341</v>
      </c>
      <c r="E507">
        <v>5036913341</v>
      </c>
      <c r="F507">
        <v>5037613341</v>
      </c>
      <c r="G507">
        <v>5038313341</v>
      </c>
      <c r="H507"/>
      <c r="J507" s="436" t="s">
        <v>2107</v>
      </c>
    </row>
    <row r="508" spans="1:10" x14ac:dyDescent="0.15">
      <c r="A508" s="345" t="s">
        <v>2108</v>
      </c>
      <c r="B508" s="298" t="s">
        <v>494</v>
      </c>
      <c r="C508" s="330">
        <v>3080</v>
      </c>
      <c r="D508">
        <v>5036213357</v>
      </c>
      <c r="E508">
        <v>5036913357</v>
      </c>
      <c r="F508">
        <v>5037613357</v>
      </c>
      <c r="G508">
        <v>5038313357</v>
      </c>
      <c r="H508"/>
      <c r="J508" s="436" t="s">
        <v>2109</v>
      </c>
    </row>
    <row r="509" spans="1:10" x14ac:dyDescent="0.15">
      <c r="A509" s="345" t="s">
        <v>2110</v>
      </c>
      <c r="B509" s="298" t="s">
        <v>2111</v>
      </c>
      <c r="C509" s="330">
        <v>6380</v>
      </c>
      <c r="D509">
        <v>5036213366</v>
      </c>
      <c r="E509">
        <v>5036913366</v>
      </c>
      <c r="F509">
        <v>5037613366</v>
      </c>
      <c r="G509">
        <v>5038313366</v>
      </c>
      <c r="H509"/>
      <c r="J509" s="436" t="s">
        <v>2112</v>
      </c>
    </row>
    <row r="510" spans="1:10" x14ac:dyDescent="0.15">
      <c r="A510" s="345" t="s">
        <v>2113</v>
      </c>
      <c r="B510" s="298" t="s">
        <v>986</v>
      </c>
      <c r="C510" s="330">
        <v>3630</v>
      </c>
      <c r="D510">
        <v>5036213375</v>
      </c>
      <c r="E510">
        <v>5036913375</v>
      </c>
      <c r="F510">
        <v>5037613375</v>
      </c>
      <c r="G510">
        <v>5038313375</v>
      </c>
      <c r="H510"/>
      <c r="J510" s="436" t="s">
        <v>2114</v>
      </c>
    </row>
    <row r="511" spans="1:10" x14ac:dyDescent="0.15">
      <c r="A511" s="345" t="s">
        <v>2115</v>
      </c>
      <c r="B511" s="298" t="s">
        <v>2116</v>
      </c>
      <c r="C511" s="330">
        <v>3300</v>
      </c>
      <c r="D511">
        <v>5036213384</v>
      </c>
      <c r="E511">
        <v>5036913384</v>
      </c>
      <c r="F511">
        <v>5037613384</v>
      </c>
      <c r="G511">
        <v>5038313384</v>
      </c>
      <c r="H511"/>
      <c r="J511" s="436" t="s">
        <v>2117</v>
      </c>
    </row>
    <row r="512" spans="1:10" x14ac:dyDescent="0.15">
      <c r="A512" s="345" t="s">
        <v>2118</v>
      </c>
      <c r="B512" s="298" t="s">
        <v>2119</v>
      </c>
      <c r="C512" s="330">
        <v>5500</v>
      </c>
      <c r="D512">
        <v>5036213393</v>
      </c>
      <c r="E512">
        <v>5036913393</v>
      </c>
      <c r="F512">
        <v>5037613393</v>
      </c>
      <c r="G512">
        <v>5038313393</v>
      </c>
      <c r="H512"/>
      <c r="J512" s="436" t="s">
        <v>2120</v>
      </c>
    </row>
    <row r="513" spans="1:10" x14ac:dyDescent="0.15">
      <c r="A513" s="401" t="s">
        <v>2121</v>
      </c>
      <c r="B513" s="298" t="s">
        <v>2122</v>
      </c>
      <c r="C513" s="330">
        <v>5500</v>
      </c>
      <c r="D513">
        <v>5036213402</v>
      </c>
      <c r="E513">
        <v>5036913402</v>
      </c>
      <c r="F513">
        <v>5037613402</v>
      </c>
      <c r="G513">
        <v>5038313402</v>
      </c>
      <c r="H513"/>
      <c r="J513" s="436" t="s">
        <v>2123</v>
      </c>
    </row>
    <row r="514" spans="1:10" x14ac:dyDescent="0.15">
      <c r="A514" s="401" t="s">
        <v>2124</v>
      </c>
      <c r="B514" s="298" t="s">
        <v>2125</v>
      </c>
      <c r="C514" s="330">
        <v>11000</v>
      </c>
      <c r="D514">
        <v>5036213411</v>
      </c>
      <c r="E514">
        <v>5036913411</v>
      </c>
      <c r="F514">
        <v>5037613411</v>
      </c>
      <c r="G514">
        <v>5038313411</v>
      </c>
      <c r="H514"/>
      <c r="J514" s="436" t="s">
        <v>2126</v>
      </c>
    </row>
    <row r="515" spans="1:10" x14ac:dyDescent="0.15">
      <c r="A515" s="401" t="s">
        <v>2127</v>
      </c>
      <c r="B515" s="298" t="s">
        <v>921</v>
      </c>
      <c r="C515" s="330">
        <v>2090</v>
      </c>
      <c r="D515">
        <v>5036213427</v>
      </c>
      <c r="E515">
        <v>5036913427</v>
      </c>
      <c r="F515">
        <v>5037613427</v>
      </c>
      <c r="G515">
        <v>5038313427</v>
      </c>
      <c r="H515"/>
      <c r="J515" s="436" t="s">
        <v>2128</v>
      </c>
    </row>
    <row r="516" spans="1:10" x14ac:dyDescent="0.15">
      <c r="A516" s="401" t="s">
        <v>2129</v>
      </c>
      <c r="B516" s="298" t="s">
        <v>922</v>
      </c>
      <c r="C516" s="330">
        <v>2530</v>
      </c>
      <c r="D516">
        <v>5036213436</v>
      </c>
      <c r="E516">
        <v>5036913436</v>
      </c>
      <c r="F516">
        <v>5037613436</v>
      </c>
      <c r="G516">
        <v>5038313436</v>
      </c>
      <c r="H516"/>
      <c r="J516" s="436" t="s">
        <v>2130</v>
      </c>
    </row>
    <row r="517" spans="1:10" x14ac:dyDescent="0.15">
      <c r="A517" s="345" t="s">
        <v>2131</v>
      </c>
      <c r="B517" s="298" t="s">
        <v>923</v>
      </c>
      <c r="C517" s="330">
        <v>3630</v>
      </c>
      <c r="D517">
        <v>5036213445</v>
      </c>
      <c r="E517">
        <v>5036913445</v>
      </c>
      <c r="F517">
        <v>5037613445</v>
      </c>
      <c r="G517">
        <v>5038313445</v>
      </c>
      <c r="H517"/>
      <c r="J517" s="436" t="s">
        <v>2132</v>
      </c>
    </row>
    <row r="518" spans="1:10" x14ac:dyDescent="0.15">
      <c r="A518" s="345" t="s">
        <v>2133</v>
      </c>
      <c r="B518" s="298" t="s">
        <v>924</v>
      </c>
      <c r="C518" s="330">
        <v>8910</v>
      </c>
      <c r="D518">
        <v>5036213454</v>
      </c>
      <c r="E518">
        <v>5036913454</v>
      </c>
      <c r="F518">
        <v>5037613454</v>
      </c>
      <c r="G518">
        <v>5038313454</v>
      </c>
      <c r="H518"/>
      <c r="J518" s="436" t="s">
        <v>2134</v>
      </c>
    </row>
    <row r="519" spans="1:10" x14ac:dyDescent="0.15">
      <c r="A519" s="345" t="s">
        <v>2135</v>
      </c>
      <c r="B519" s="298" t="s">
        <v>2136</v>
      </c>
      <c r="C519" s="330">
        <v>3080</v>
      </c>
      <c r="D519">
        <v>5036213463</v>
      </c>
      <c r="E519">
        <v>5036913463</v>
      </c>
      <c r="F519">
        <v>5037613463</v>
      </c>
      <c r="G519">
        <v>5038313463</v>
      </c>
      <c r="H519"/>
      <c r="J519" s="436" t="s">
        <v>2137</v>
      </c>
    </row>
    <row r="520" spans="1:10" x14ac:dyDescent="0.15">
      <c r="A520" s="345" t="s">
        <v>2138</v>
      </c>
      <c r="B520" s="298" t="s">
        <v>2139</v>
      </c>
      <c r="C520" s="330">
        <v>3410</v>
      </c>
      <c r="D520">
        <v>5036213472</v>
      </c>
      <c r="E520">
        <v>5036913472</v>
      </c>
      <c r="F520">
        <v>5037613472</v>
      </c>
      <c r="G520">
        <v>5038313472</v>
      </c>
      <c r="H520"/>
      <c r="J520" s="436" t="s">
        <v>2140</v>
      </c>
    </row>
    <row r="521" spans="1:10" x14ac:dyDescent="0.15">
      <c r="A521" s="345" t="s">
        <v>2141</v>
      </c>
      <c r="B521" s="298" t="s">
        <v>728</v>
      </c>
      <c r="C521" s="330">
        <v>11400</v>
      </c>
      <c r="D521">
        <v>5036213481</v>
      </c>
      <c r="E521">
        <v>5036913481</v>
      </c>
      <c r="F521">
        <v>5037613481</v>
      </c>
      <c r="G521">
        <v>5038313481</v>
      </c>
      <c r="H521"/>
      <c r="I521" t="s">
        <v>798</v>
      </c>
      <c r="J521" s="436" t="s">
        <v>2142</v>
      </c>
    </row>
    <row r="522" spans="1:10" x14ac:dyDescent="0.15">
      <c r="A522" s="345" t="s">
        <v>2143</v>
      </c>
      <c r="B522" s="298" t="s">
        <v>2144</v>
      </c>
      <c r="C522" s="330">
        <v>13200</v>
      </c>
      <c r="D522">
        <v>5036213497</v>
      </c>
      <c r="E522">
        <v>5036913497</v>
      </c>
      <c r="F522">
        <v>5037613497</v>
      </c>
      <c r="G522">
        <v>5038313497</v>
      </c>
      <c r="H522"/>
      <c r="I522" t="s">
        <v>798</v>
      </c>
      <c r="J522" s="436" t="s">
        <v>2145</v>
      </c>
    </row>
    <row r="523" spans="1:10" x14ac:dyDescent="0.15">
      <c r="A523" s="345" t="s">
        <v>2146</v>
      </c>
      <c r="B523" s="298" t="s">
        <v>2147</v>
      </c>
      <c r="C523" s="330">
        <v>24200</v>
      </c>
      <c r="D523">
        <v>5036213506</v>
      </c>
      <c r="E523">
        <v>5036913506</v>
      </c>
      <c r="F523">
        <v>5037613506</v>
      </c>
      <c r="G523">
        <v>5038313506</v>
      </c>
      <c r="H523"/>
      <c r="I523" t="s">
        <v>798</v>
      </c>
      <c r="J523" s="436" t="s">
        <v>2148</v>
      </c>
    </row>
    <row r="524" spans="1:10" x14ac:dyDescent="0.15">
      <c r="A524" s="345" t="s">
        <v>2149</v>
      </c>
      <c r="B524" s="298" t="s">
        <v>2150</v>
      </c>
      <c r="C524" s="330">
        <v>18500</v>
      </c>
      <c r="D524">
        <v>5036213515</v>
      </c>
      <c r="E524">
        <v>5036913515</v>
      </c>
      <c r="F524">
        <v>5037613515</v>
      </c>
      <c r="G524">
        <v>5038313515</v>
      </c>
      <c r="H524"/>
      <c r="I524" t="s">
        <v>798</v>
      </c>
      <c r="J524" s="436" t="s">
        <v>2151</v>
      </c>
    </row>
    <row r="525" spans="1:10" x14ac:dyDescent="0.15">
      <c r="A525" s="345" t="s">
        <v>2152</v>
      </c>
      <c r="B525" s="298" t="s">
        <v>2153</v>
      </c>
      <c r="C525" s="330">
        <v>21000</v>
      </c>
      <c r="D525">
        <v>5036213524</v>
      </c>
      <c r="E525">
        <v>5036913524</v>
      </c>
      <c r="F525">
        <v>5037613524</v>
      </c>
      <c r="G525">
        <v>5038313524</v>
      </c>
      <c r="H525"/>
      <c r="I525" t="s">
        <v>798</v>
      </c>
      <c r="J525" s="436" t="s">
        <v>2154</v>
      </c>
    </row>
    <row r="526" spans="1:10" x14ac:dyDescent="0.15">
      <c r="A526" s="345" t="s">
        <v>2155</v>
      </c>
      <c r="B526" s="298" t="s">
        <v>2156</v>
      </c>
      <c r="C526" s="330">
        <v>27000</v>
      </c>
      <c r="D526">
        <v>5036213533</v>
      </c>
      <c r="E526">
        <v>5036913533</v>
      </c>
      <c r="F526">
        <v>5037613533</v>
      </c>
      <c r="G526">
        <v>5038313533</v>
      </c>
      <c r="H526"/>
      <c r="I526" t="s">
        <v>798</v>
      </c>
      <c r="J526" s="436" t="s">
        <v>2157</v>
      </c>
    </row>
    <row r="527" spans="1:10" x14ac:dyDescent="0.15">
      <c r="A527" s="345" t="s">
        <v>2158</v>
      </c>
      <c r="B527" s="298" t="s">
        <v>987</v>
      </c>
      <c r="C527" s="330">
        <v>51900</v>
      </c>
      <c r="D527">
        <v>5036213542</v>
      </c>
      <c r="E527">
        <v>5036913542</v>
      </c>
      <c r="F527">
        <v>5037613542</v>
      </c>
      <c r="G527">
        <v>5038313542</v>
      </c>
      <c r="H527"/>
      <c r="I527" t="s">
        <v>798</v>
      </c>
      <c r="J527" s="436" t="s">
        <v>2159</v>
      </c>
    </row>
    <row r="528" spans="1:10" x14ac:dyDescent="0.15">
      <c r="A528" s="345" t="s">
        <v>2160</v>
      </c>
      <c r="B528" s="298" t="s">
        <v>991</v>
      </c>
      <c r="C528" s="330">
        <v>3850</v>
      </c>
      <c r="D528">
        <v>5036213551</v>
      </c>
      <c r="E528">
        <v>5036913551</v>
      </c>
      <c r="F528">
        <v>5037613551</v>
      </c>
      <c r="G528">
        <v>5038313551</v>
      </c>
      <c r="H528"/>
      <c r="I528" t="s">
        <v>2161</v>
      </c>
      <c r="J528" s="436" t="s">
        <v>2162</v>
      </c>
    </row>
    <row r="529" spans="1:10" x14ac:dyDescent="0.15">
      <c r="A529" s="345" t="s">
        <v>2163</v>
      </c>
      <c r="B529" s="298" t="s">
        <v>992</v>
      </c>
      <c r="C529" s="330">
        <v>3850</v>
      </c>
      <c r="D529">
        <v>5036213567</v>
      </c>
      <c r="E529">
        <v>5036913567</v>
      </c>
      <c r="F529">
        <v>5037613567</v>
      </c>
      <c r="G529">
        <v>5038313567</v>
      </c>
      <c r="H529"/>
      <c r="I529" t="s">
        <v>2161</v>
      </c>
      <c r="J529" s="436" t="s">
        <v>2164</v>
      </c>
    </row>
    <row r="530" spans="1:10" x14ac:dyDescent="0.15">
      <c r="A530" s="345" t="s">
        <v>2165</v>
      </c>
      <c r="B530" s="298" t="s">
        <v>993</v>
      </c>
      <c r="C530" s="330">
        <v>3850</v>
      </c>
      <c r="D530">
        <v>5036213576</v>
      </c>
      <c r="E530">
        <v>5036913576</v>
      </c>
      <c r="F530">
        <v>5037613576</v>
      </c>
      <c r="G530">
        <v>5038313576</v>
      </c>
      <c r="H530"/>
      <c r="I530" t="s">
        <v>2161</v>
      </c>
      <c r="J530" s="436" t="s">
        <v>2166</v>
      </c>
    </row>
    <row r="531" spans="1:10" x14ac:dyDescent="0.15">
      <c r="A531" s="345" t="s">
        <v>2167</v>
      </c>
      <c r="B531" s="298" t="s">
        <v>988</v>
      </c>
      <c r="C531" s="330">
        <v>26730</v>
      </c>
      <c r="D531">
        <v>5036213585</v>
      </c>
      <c r="E531">
        <v>5036913585</v>
      </c>
      <c r="F531">
        <v>5037613585</v>
      </c>
      <c r="G531">
        <v>5038313585</v>
      </c>
      <c r="H531"/>
      <c r="J531" s="436" t="s">
        <v>2168</v>
      </c>
    </row>
    <row r="532" spans="1:10" x14ac:dyDescent="0.15">
      <c r="A532" s="345" t="s">
        <v>2169</v>
      </c>
      <c r="B532" s="298" t="s">
        <v>989</v>
      </c>
      <c r="C532" s="330">
        <v>26730</v>
      </c>
      <c r="D532">
        <v>5036213594</v>
      </c>
      <c r="E532">
        <v>5036913594</v>
      </c>
      <c r="F532">
        <v>5037613594</v>
      </c>
      <c r="G532">
        <v>5038313594</v>
      </c>
      <c r="H532"/>
      <c r="J532" s="436" t="s">
        <v>2170</v>
      </c>
    </row>
    <row r="533" spans="1:10" x14ac:dyDescent="0.15">
      <c r="A533" s="345" t="s">
        <v>2171</v>
      </c>
      <c r="B533" s="298" t="s">
        <v>990</v>
      </c>
      <c r="C533" s="330">
        <v>26730</v>
      </c>
      <c r="D533">
        <v>5036213603</v>
      </c>
      <c r="E533">
        <v>5036913603</v>
      </c>
      <c r="F533">
        <v>5037613603</v>
      </c>
      <c r="G533">
        <v>5038313603</v>
      </c>
      <c r="H533"/>
      <c r="J533" s="436" t="s">
        <v>2172</v>
      </c>
    </row>
    <row r="534" spans="1:10" x14ac:dyDescent="0.15">
      <c r="A534" s="345" t="s">
        <v>2173</v>
      </c>
      <c r="B534" s="298" t="s">
        <v>994</v>
      </c>
      <c r="C534" s="330">
        <v>16500</v>
      </c>
      <c r="D534">
        <v>5036213612</v>
      </c>
      <c r="E534">
        <v>5036913612</v>
      </c>
      <c r="F534">
        <v>5037613612</v>
      </c>
      <c r="G534">
        <v>5038313612</v>
      </c>
      <c r="H534"/>
      <c r="I534" t="s">
        <v>2174</v>
      </c>
      <c r="J534" s="436" t="s">
        <v>2175</v>
      </c>
    </row>
    <row r="535" spans="1:10" x14ac:dyDescent="0.15">
      <c r="A535" s="345" t="s">
        <v>2176</v>
      </c>
      <c r="B535" s="298" t="s">
        <v>995</v>
      </c>
      <c r="C535" s="330">
        <v>16500</v>
      </c>
      <c r="D535">
        <v>5036213621</v>
      </c>
      <c r="E535">
        <v>5036913621</v>
      </c>
      <c r="F535">
        <v>5037613621</v>
      </c>
      <c r="G535">
        <v>5038313621</v>
      </c>
      <c r="H535"/>
      <c r="I535" t="s">
        <v>2174</v>
      </c>
      <c r="J535" s="436" t="s">
        <v>2177</v>
      </c>
    </row>
    <row r="536" spans="1:10" x14ac:dyDescent="0.15">
      <c r="A536" s="345" t="s">
        <v>2178</v>
      </c>
      <c r="B536" s="298" t="s">
        <v>996</v>
      </c>
      <c r="C536" s="330">
        <v>17930</v>
      </c>
      <c r="D536">
        <v>5036213637</v>
      </c>
      <c r="E536">
        <v>5036913637</v>
      </c>
      <c r="F536">
        <v>5037613637</v>
      </c>
      <c r="G536">
        <v>5038313637</v>
      </c>
      <c r="H536"/>
      <c r="I536" t="s">
        <v>2174</v>
      </c>
      <c r="J536" s="436" t="s">
        <v>2179</v>
      </c>
    </row>
    <row r="537" spans="1:10" x14ac:dyDescent="0.15">
      <c r="A537" s="345" t="s">
        <v>2180</v>
      </c>
      <c r="B537" s="298" t="s">
        <v>997</v>
      </c>
      <c r="C537" s="330">
        <v>17930</v>
      </c>
      <c r="D537">
        <v>5036213646</v>
      </c>
      <c r="E537">
        <v>5036913646</v>
      </c>
      <c r="F537">
        <v>5037613646</v>
      </c>
      <c r="G537">
        <v>5038313646</v>
      </c>
      <c r="H537"/>
      <c r="I537" t="s">
        <v>2174</v>
      </c>
      <c r="J537" s="436" t="s">
        <v>2181</v>
      </c>
    </row>
    <row r="538" spans="1:10" x14ac:dyDescent="0.15">
      <c r="A538" s="345" t="s">
        <v>2182</v>
      </c>
      <c r="B538" s="298" t="s">
        <v>998</v>
      </c>
      <c r="C538" s="330">
        <v>27500</v>
      </c>
      <c r="D538">
        <v>5036213655</v>
      </c>
      <c r="E538">
        <v>5036913655</v>
      </c>
      <c r="F538">
        <v>5037613655</v>
      </c>
      <c r="G538">
        <v>5038313655</v>
      </c>
      <c r="H538"/>
      <c r="I538" t="s">
        <v>2174</v>
      </c>
      <c r="J538" s="436" t="s">
        <v>2183</v>
      </c>
    </row>
    <row r="539" spans="1:10" x14ac:dyDescent="0.15">
      <c r="A539" s="345" t="s">
        <v>2184</v>
      </c>
      <c r="B539" s="298" t="s">
        <v>999</v>
      </c>
      <c r="C539" s="330">
        <v>27500</v>
      </c>
      <c r="D539">
        <v>5036213664</v>
      </c>
      <c r="E539">
        <v>5036913664</v>
      </c>
      <c r="F539">
        <v>5037613664</v>
      </c>
      <c r="G539">
        <v>5038313664</v>
      </c>
      <c r="H539"/>
      <c r="I539" t="s">
        <v>2174</v>
      </c>
      <c r="J539" s="436" t="s">
        <v>2185</v>
      </c>
    </row>
    <row r="540" spans="1:10" x14ac:dyDescent="0.15">
      <c r="A540" s="345" t="s">
        <v>2186</v>
      </c>
      <c r="B540" s="298" t="s">
        <v>1000</v>
      </c>
      <c r="C540" s="330">
        <v>25300</v>
      </c>
      <c r="D540">
        <v>5036213673</v>
      </c>
      <c r="E540">
        <v>5036913673</v>
      </c>
      <c r="F540">
        <v>5037613673</v>
      </c>
      <c r="G540">
        <v>5038313673</v>
      </c>
      <c r="H540"/>
      <c r="I540" t="s">
        <v>2174</v>
      </c>
      <c r="J540" s="436" t="s">
        <v>2187</v>
      </c>
    </row>
    <row r="541" spans="1:10" x14ac:dyDescent="0.15">
      <c r="A541" s="345" t="s">
        <v>2188</v>
      </c>
      <c r="B541" s="298" t="s">
        <v>925</v>
      </c>
      <c r="C541" s="330">
        <v>7000</v>
      </c>
      <c r="D541">
        <v>5036213682</v>
      </c>
      <c r="E541">
        <v>5036913682</v>
      </c>
      <c r="F541">
        <v>5037613682</v>
      </c>
      <c r="G541">
        <v>5038313682</v>
      </c>
      <c r="H541"/>
      <c r="I541" t="s">
        <v>2189</v>
      </c>
      <c r="J541" s="436" t="s">
        <v>2190</v>
      </c>
    </row>
    <row r="542" spans="1:10" x14ac:dyDescent="0.15">
      <c r="A542" s="345" t="s">
        <v>2191</v>
      </c>
      <c r="B542" s="298" t="s">
        <v>926</v>
      </c>
      <c r="C542" s="330">
        <v>9900</v>
      </c>
      <c r="D542">
        <v>5036213691</v>
      </c>
      <c r="E542">
        <v>5036913691</v>
      </c>
      <c r="F542">
        <v>5037613691</v>
      </c>
      <c r="G542">
        <v>5038313691</v>
      </c>
      <c r="H542"/>
      <c r="I542" t="s">
        <v>2189</v>
      </c>
      <c r="J542" s="436" t="s">
        <v>2192</v>
      </c>
    </row>
    <row r="543" spans="1:10" x14ac:dyDescent="0.15">
      <c r="A543" s="345" t="s">
        <v>2193</v>
      </c>
      <c r="B543" s="298" t="s">
        <v>818</v>
      </c>
      <c r="C543" s="330">
        <v>12700</v>
      </c>
      <c r="D543">
        <v>5036213707</v>
      </c>
      <c r="E543">
        <v>5036913707</v>
      </c>
      <c r="F543">
        <v>5037613707</v>
      </c>
      <c r="G543">
        <v>5038313707</v>
      </c>
      <c r="H543"/>
      <c r="I543" t="s">
        <v>2189</v>
      </c>
      <c r="J543" s="436" t="s">
        <v>2194</v>
      </c>
    </row>
    <row r="544" spans="1:10" x14ac:dyDescent="0.15">
      <c r="A544" s="345" t="s">
        <v>2195</v>
      </c>
      <c r="B544" s="298" t="s">
        <v>927</v>
      </c>
      <c r="C544" s="330">
        <v>13000</v>
      </c>
      <c r="D544">
        <v>5036213716</v>
      </c>
      <c r="E544">
        <v>5036913716</v>
      </c>
      <c r="F544">
        <v>5037613716</v>
      </c>
      <c r="G544">
        <v>5038313716</v>
      </c>
      <c r="H544"/>
      <c r="I544" t="s">
        <v>2189</v>
      </c>
      <c r="J544" s="436" t="s">
        <v>2196</v>
      </c>
    </row>
    <row r="545" spans="1:10" x14ac:dyDescent="0.15">
      <c r="A545" s="345" t="s">
        <v>2197</v>
      </c>
      <c r="B545" s="298" t="s">
        <v>1001</v>
      </c>
      <c r="C545" s="330">
        <v>18500</v>
      </c>
      <c r="D545">
        <v>5036213725</v>
      </c>
      <c r="E545">
        <v>5036913725</v>
      </c>
      <c r="F545">
        <v>5037613725</v>
      </c>
      <c r="G545">
        <v>5038313725</v>
      </c>
      <c r="H545"/>
      <c r="I545" t="s">
        <v>2189</v>
      </c>
      <c r="J545" s="436" t="s">
        <v>2198</v>
      </c>
    </row>
    <row r="546" spans="1:10" x14ac:dyDescent="0.15">
      <c r="A546" s="345" t="s">
        <v>2199</v>
      </c>
      <c r="B546" s="298" t="s">
        <v>1002</v>
      </c>
      <c r="C546" s="330">
        <v>19000</v>
      </c>
      <c r="D546">
        <v>5036213734</v>
      </c>
      <c r="E546">
        <v>5036913734</v>
      </c>
      <c r="F546">
        <v>5037613734</v>
      </c>
      <c r="G546">
        <v>5038313734</v>
      </c>
      <c r="H546"/>
      <c r="I546" t="s">
        <v>2189</v>
      </c>
      <c r="J546" s="436" t="s">
        <v>2200</v>
      </c>
    </row>
    <row r="547" spans="1:10" x14ac:dyDescent="0.15">
      <c r="A547" s="345" t="s">
        <v>2201</v>
      </c>
      <c r="B547" s="298" t="s">
        <v>928</v>
      </c>
      <c r="C547" s="330">
        <v>22000</v>
      </c>
      <c r="D547">
        <v>5036213743</v>
      </c>
      <c r="E547">
        <v>5036913743</v>
      </c>
      <c r="F547">
        <v>5037613743</v>
      </c>
      <c r="G547">
        <v>5038313743</v>
      </c>
      <c r="H547"/>
      <c r="I547" t="s">
        <v>2189</v>
      </c>
      <c r="J547" s="436" t="s">
        <v>2202</v>
      </c>
    </row>
    <row r="548" spans="1:10" x14ac:dyDescent="0.15">
      <c r="A548" s="345" t="s">
        <v>2203</v>
      </c>
      <c r="B548" s="298" t="s">
        <v>929</v>
      </c>
      <c r="C548" s="330">
        <v>22500</v>
      </c>
      <c r="D548">
        <v>5036213752</v>
      </c>
      <c r="E548">
        <v>5036913752</v>
      </c>
      <c r="F548">
        <v>5037613752</v>
      </c>
      <c r="G548">
        <v>5038313752</v>
      </c>
      <c r="H548"/>
      <c r="I548" t="s">
        <v>2189</v>
      </c>
      <c r="J548" s="436" t="s">
        <v>2204</v>
      </c>
    </row>
    <row r="549" spans="1:10" x14ac:dyDescent="0.15">
      <c r="A549" s="345" t="s">
        <v>2205</v>
      </c>
      <c r="B549" s="298" t="s">
        <v>930</v>
      </c>
      <c r="C549" s="330">
        <v>1100</v>
      </c>
      <c r="D549">
        <v>5036213761</v>
      </c>
      <c r="E549">
        <v>5036913761</v>
      </c>
      <c r="F549">
        <v>5037613761</v>
      </c>
      <c r="G549">
        <v>5038313761</v>
      </c>
      <c r="H549"/>
      <c r="I549" t="s">
        <v>652</v>
      </c>
      <c r="J549" s="436" t="s">
        <v>2206</v>
      </c>
    </row>
    <row r="550" spans="1:10" x14ac:dyDescent="0.15">
      <c r="A550" s="345" t="s">
        <v>2207</v>
      </c>
      <c r="B550" s="298" t="s">
        <v>931</v>
      </c>
      <c r="C550" s="330">
        <v>1100</v>
      </c>
      <c r="D550">
        <v>5036213777</v>
      </c>
      <c r="E550">
        <v>5036913777</v>
      </c>
      <c r="F550">
        <v>5037613777</v>
      </c>
      <c r="G550">
        <v>5038313777</v>
      </c>
      <c r="H550"/>
      <c r="I550" t="s">
        <v>652</v>
      </c>
      <c r="J550" s="436" t="s">
        <v>2208</v>
      </c>
    </row>
    <row r="551" spans="1:10" x14ac:dyDescent="0.15">
      <c r="A551" s="345" t="s">
        <v>2209</v>
      </c>
      <c r="B551" s="298" t="s">
        <v>932</v>
      </c>
      <c r="C551" s="330">
        <v>1100</v>
      </c>
      <c r="D551">
        <v>5036213786</v>
      </c>
      <c r="E551">
        <v>5036913786</v>
      </c>
      <c r="F551">
        <v>5037613786</v>
      </c>
      <c r="G551">
        <v>5038313786</v>
      </c>
      <c r="H551"/>
      <c r="I551" t="s">
        <v>652</v>
      </c>
      <c r="J551" s="436" t="s">
        <v>2210</v>
      </c>
    </row>
    <row r="552" spans="1:10" x14ac:dyDescent="0.15">
      <c r="A552" s="345" t="s">
        <v>2211</v>
      </c>
      <c r="B552" s="298" t="s">
        <v>695</v>
      </c>
      <c r="C552" s="330">
        <v>1100</v>
      </c>
      <c r="D552">
        <v>5036213795</v>
      </c>
      <c r="E552">
        <v>5036913795</v>
      </c>
      <c r="F552">
        <v>5037613795</v>
      </c>
      <c r="G552">
        <v>5038313795</v>
      </c>
      <c r="H552"/>
      <c r="I552" t="s">
        <v>652</v>
      </c>
      <c r="J552" s="436" t="s">
        <v>2212</v>
      </c>
    </row>
    <row r="553" spans="1:10" x14ac:dyDescent="0.15">
      <c r="A553" s="345" t="s">
        <v>2213</v>
      </c>
      <c r="B553" s="298" t="s">
        <v>696</v>
      </c>
      <c r="C553" s="330">
        <v>1100</v>
      </c>
      <c r="D553">
        <v>5036213804</v>
      </c>
      <c r="E553">
        <v>5036913804</v>
      </c>
      <c r="F553">
        <v>5037613804</v>
      </c>
      <c r="G553">
        <v>5038313804</v>
      </c>
      <c r="H553"/>
      <c r="I553" t="s">
        <v>652</v>
      </c>
      <c r="J553" s="436" t="s">
        <v>2214</v>
      </c>
    </row>
    <row r="554" spans="1:10" x14ac:dyDescent="0.15">
      <c r="A554" s="345" t="s">
        <v>2215</v>
      </c>
      <c r="B554" s="298" t="s">
        <v>2216</v>
      </c>
      <c r="C554" s="330">
        <v>1100</v>
      </c>
      <c r="D554">
        <v>5036213813</v>
      </c>
      <c r="E554">
        <v>5036913813</v>
      </c>
      <c r="F554">
        <v>5037613813</v>
      </c>
      <c r="G554">
        <v>5038313813</v>
      </c>
      <c r="H554"/>
      <c r="I554" t="s">
        <v>652</v>
      </c>
      <c r="J554" s="436" t="s">
        <v>2217</v>
      </c>
    </row>
    <row r="555" spans="1:10" x14ac:dyDescent="0.15">
      <c r="A555" s="345" t="s">
        <v>2218</v>
      </c>
      <c r="B555" s="298" t="s">
        <v>2219</v>
      </c>
      <c r="C555" s="330">
        <v>1100</v>
      </c>
      <c r="D555">
        <v>5036213822</v>
      </c>
      <c r="E555">
        <v>5036913822</v>
      </c>
      <c r="F555">
        <v>5037613822</v>
      </c>
      <c r="G555">
        <v>5038313822</v>
      </c>
      <c r="H555"/>
      <c r="I555" t="s">
        <v>652</v>
      </c>
      <c r="J555" s="436" t="s">
        <v>2220</v>
      </c>
    </row>
    <row r="556" spans="1:10" x14ac:dyDescent="0.15">
      <c r="A556" s="345" t="s">
        <v>2221</v>
      </c>
      <c r="B556" s="298" t="s">
        <v>2222</v>
      </c>
      <c r="C556" s="330">
        <v>1100</v>
      </c>
      <c r="D556">
        <v>5036213831</v>
      </c>
      <c r="E556">
        <v>5036913831</v>
      </c>
      <c r="F556">
        <v>5037613831</v>
      </c>
      <c r="G556">
        <v>5038313831</v>
      </c>
      <c r="H556"/>
      <c r="I556" t="s">
        <v>652</v>
      </c>
      <c r="J556" s="436" t="s">
        <v>2223</v>
      </c>
    </row>
    <row r="557" spans="1:10" x14ac:dyDescent="0.15">
      <c r="A557" s="345" t="s">
        <v>2224</v>
      </c>
      <c r="B557" s="298" t="s">
        <v>697</v>
      </c>
      <c r="C557" s="330">
        <v>1100</v>
      </c>
      <c r="D557">
        <v>5036213847</v>
      </c>
      <c r="E557">
        <v>5036913847</v>
      </c>
      <c r="F557">
        <v>5037613847</v>
      </c>
      <c r="G557">
        <v>5038313847</v>
      </c>
      <c r="H557"/>
      <c r="I557" t="s">
        <v>778</v>
      </c>
      <c r="J557" s="436" t="s">
        <v>2225</v>
      </c>
    </row>
    <row r="558" spans="1:10" x14ac:dyDescent="0.15">
      <c r="A558" s="401" t="s">
        <v>2226</v>
      </c>
      <c r="B558" s="298" t="s">
        <v>698</v>
      </c>
      <c r="C558" s="330">
        <v>1100</v>
      </c>
      <c r="D558">
        <v>5036213856</v>
      </c>
      <c r="E558">
        <v>5036913856</v>
      </c>
      <c r="F558">
        <v>5037613856</v>
      </c>
      <c r="G558">
        <v>5038313856</v>
      </c>
      <c r="H558"/>
      <c r="I558" t="s">
        <v>778</v>
      </c>
      <c r="J558" s="436" t="s">
        <v>2227</v>
      </c>
    </row>
    <row r="559" spans="1:10" x14ac:dyDescent="0.15">
      <c r="A559" s="345" t="s">
        <v>2228</v>
      </c>
      <c r="B559" t="s">
        <v>2229</v>
      </c>
      <c r="C559" s="330">
        <v>1100</v>
      </c>
      <c r="D559">
        <v>5036213865</v>
      </c>
      <c r="E559">
        <v>5036913865</v>
      </c>
      <c r="F559">
        <v>5037613865</v>
      </c>
      <c r="G559">
        <v>5038313865</v>
      </c>
      <c r="H559"/>
      <c r="I559" t="s">
        <v>778</v>
      </c>
      <c r="J559" s="290" t="s">
        <v>2230</v>
      </c>
    </row>
    <row r="560" spans="1:10" x14ac:dyDescent="0.15">
      <c r="A560" s="345" t="s">
        <v>2231</v>
      </c>
      <c r="B560" t="s">
        <v>699</v>
      </c>
      <c r="C560" s="330">
        <v>1100</v>
      </c>
      <c r="D560">
        <v>5036213874</v>
      </c>
      <c r="E560">
        <v>5036913874</v>
      </c>
      <c r="F560">
        <v>5037613874</v>
      </c>
      <c r="G560">
        <v>5038313874</v>
      </c>
      <c r="H560"/>
      <c r="I560" t="s">
        <v>652</v>
      </c>
      <c r="J560" s="290" t="s">
        <v>2232</v>
      </c>
    </row>
    <row r="561" spans="1:10" x14ac:dyDescent="0.15">
      <c r="A561" s="345" t="s">
        <v>2233</v>
      </c>
      <c r="B561" t="s">
        <v>700</v>
      </c>
      <c r="C561" s="330">
        <v>1100</v>
      </c>
      <c r="D561">
        <v>5036213883</v>
      </c>
      <c r="E561">
        <v>5036913883</v>
      </c>
      <c r="F561">
        <v>5037613883</v>
      </c>
      <c r="G561">
        <v>5038313883</v>
      </c>
      <c r="H561"/>
      <c r="I561" t="s">
        <v>652</v>
      </c>
      <c r="J561" s="290" t="s">
        <v>2234</v>
      </c>
    </row>
    <row r="562" spans="1:10" x14ac:dyDescent="0.15">
      <c r="A562" s="345" t="s">
        <v>2235</v>
      </c>
      <c r="B562" t="s">
        <v>653</v>
      </c>
      <c r="C562" s="330">
        <v>1100</v>
      </c>
      <c r="D562">
        <v>5036213892</v>
      </c>
      <c r="E562">
        <v>5036913892</v>
      </c>
      <c r="F562">
        <v>5037613892</v>
      </c>
      <c r="G562">
        <v>5038313892</v>
      </c>
      <c r="H562"/>
      <c r="I562" t="s">
        <v>652</v>
      </c>
      <c r="J562" s="290" t="s">
        <v>2236</v>
      </c>
    </row>
    <row r="563" spans="1:10" x14ac:dyDescent="0.15">
      <c r="A563" s="345" t="s">
        <v>2237</v>
      </c>
      <c r="B563" t="s">
        <v>2238</v>
      </c>
      <c r="C563" s="330">
        <v>1100</v>
      </c>
      <c r="D563">
        <v>5036213901</v>
      </c>
      <c r="E563">
        <v>5036913901</v>
      </c>
      <c r="F563">
        <v>5037613901</v>
      </c>
      <c r="G563">
        <v>5038313901</v>
      </c>
      <c r="H563"/>
      <c r="I563" t="s">
        <v>652</v>
      </c>
      <c r="J563" s="290" t="s">
        <v>2239</v>
      </c>
    </row>
    <row r="564" spans="1:10" x14ac:dyDescent="0.15">
      <c r="A564" s="345" t="s">
        <v>2240</v>
      </c>
      <c r="B564" t="s">
        <v>819</v>
      </c>
      <c r="C564" s="330">
        <v>1100</v>
      </c>
      <c r="D564">
        <v>5036213917</v>
      </c>
      <c r="E564">
        <v>5036913917</v>
      </c>
      <c r="F564">
        <v>5037613917</v>
      </c>
      <c r="G564">
        <v>5038313917</v>
      </c>
      <c r="H564"/>
      <c r="I564" t="s">
        <v>652</v>
      </c>
      <c r="J564" s="290" t="s">
        <v>2241</v>
      </c>
    </row>
    <row r="565" spans="1:10" x14ac:dyDescent="0.15">
      <c r="A565" s="345" t="s">
        <v>2242</v>
      </c>
      <c r="B565" t="s">
        <v>701</v>
      </c>
      <c r="C565" s="330">
        <v>1100</v>
      </c>
      <c r="D565">
        <v>5036213926</v>
      </c>
      <c r="E565">
        <v>5036913926</v>
      </c>
      <c r="F565">
        <v>5037613926</v>
      </c>
      <c r="G565">
        <v>5038313926</v>
      </c>
      <c r="H565"/>
      <c r="I565" t="s">
        <v>778</v>
      </c>
      <c r="J565" s="290" t="s">
        <v>2243</v>
      </c>
    </row>
    <row r="566" spans="1:10" x14ac:dyDescent="0.15">
      <c r="A566" s="345" t="s">
        <v>2244</v>
      </c>
      <c r="B566" t="s">
        <v>2245</v>
      </c>
      <c r="C566" s="330">
        <v>1100</v>
      </c>
      <c r="D566">
        <v>5036213935</v>
      </c>
      <c r="E566">
        <v>5036913935</v>
      </c>
      <c r="F566">
        <v>5037613935</v>
      </c>
      <c r="G566">
        <v>5038313935</v>
      </c>
      <c r="H566"/>
      <c r="I566" t="s">
        <v>778</v>
      </c>
      <c r="J566" s="290" t="s">
        <v>2246</v>
      </c>
    </row>
    <row r="567" spans="1:10" x14ac:dyDescent="0.15">
      <c r="A567" s="345" t="s">
        <v>2247</v>
      </c>
      <c r="B567" t="s">
        <v>2248</v>
      </c>
      <c r="C567" s="330">
        <v>1100</v>
      </c>
      <c r="D567">
        <v>5036213944</v>
      </c>
      <c r="E567">
        <v>5036913944</v>
      </c>
      <c r="F567">
        <v>5037613944</v>
      </c>
      <c r="G567">
        <v>5038313944</v>
      </c>
      <c r="H567"/>
      <c r="I567" t="s">
        <v>652</v>
      </c>
      <c r="J567" s="290" t="s">
        <v>2249</v>
      </c>
    </row>
    <row r="568" spans="1:10" x14ac:dyDescent="0.15">
      <c r="A568" s="345"/>
      <c r="B568"/>
      <c r="C568" s="330"/>
      <c r="D568"/>
      <c r="E568"/>
      <c r="F568"/>
      <c r="G568"/>
      <c r="H568"/>
    </row>
    <row r="569" spans="1:10" x14ac:dyDescent="0.15">
      <c r="A569" s="345"/>
      <c r="B569"/>
      <c r="C569" s="330"/>
      <c r="D569"/>
      <c r="E569"/>
      <c r="F569"/>
      <c r="G569"/>
      <c r="H569"/>
    </row>
    <row r="570" spans="1:10" x14ac:dyDescent="0.15">
      <c r="A570" s="345"/>
      <c r="B570"/>
      <c r="C570" s="330"/>
      <c r="D570"/>
      <c r="E570"/>
      <c r="F570"/>
      <c r="G570"/>
      <c r="H570"/>
    </row>
    <row r="571" spans="1:10" x14ac:dyDescent="0.15">
      <c r="A571" s="345"/>
      <c r="B571"/>
      <c r="C571" s="330"/>
      <c r="D571"/>
      <c r="E571"/>
      <c r="F571"/>
      <c r="G571"/>
      <c r="H571"/>
    </row>
    <row r="572" spans="1:10" x14ac:dyDescent="0.15">
      <c r="A572" s="345"/>
      <c r="B572"/>
      <c r="C572" s="330"/>
      <c r="D572"/>
      <c r="E572"/>
      <c r="F572"/>
      <c r="G572"/>
      <c r="H572"/>
    </row>
    <row r="573" spans="1:10" x14ac:dyDescent="0.15">
      <c r="A573" s="345"/>
      <c r="B573"/>
      <c r="C573" s="330"/>
      <c r="D573"/>
      <c r="E573"/>
      <c r="F573"/>
      <c r="G573"/>
      <c r="H573"/>
    </row>
    <row r="574" spans="1:10" x14ac:dyDescent="0.15">
      <c r="A574" s="345"/>
      <c r="B574"/>
      <c r="C574" s="330"/>
      <c r="D574"/>
      <c r="E574"/>
      <c r="F574"/>
      <c r="G574"/>
      <c r="H574"/>
    </row>
    <row r="575" spans="1:10" x14ac:dyDescent="0.15">
      <c r="A575" s="345"/>
      <c r="B575"/>
      <c r="C575" s="330"/>
      <c r="D575"/>
      <c r="E575"/>
      <c r="F575"/>
      <c r="G575"/>
      <c r="H575"/>
    </row>
    <row r="576" spans="1:10" x14ac:dyDescent="0.15">
      <c r="A576" s="345"/>
      <c r="B576"/>
      <c r="C576" s="330"/>
      <c r="D576"/>
      <c r="E576"/>
      <c r="F576"/>
      <c r="G576"/>
      <c r="H576"/>
    </row>
    <row r="577" spans="1:8" x14ac:dyDescent="0.15">
      <c r="A577" s="345"/>
      <c r="B577"/>
      <c r="C577" s="330"/>
      <c r="D577"/>
      <c r="E577"/>
      <c r="F577"/>
      <c r="G577"/>
      <c r="H577"/>
    </row>
    <row r="578" spans="1:8" x14ac:dyDescent="0.15">
      <c r="A578" s="345"/>
      <c r="B578"/>
      <c r="C578" s="330"/>
      <c r="D578"/>
      <c r="E578"/>
      <c r="F578"/>
      <c r="G578"/>
      <c r="H578"/>
    </row>
    <row r="579" spans="1:8" x14ac:dyDescent="0.15">
      <c r="A579" s="345"/>
      <c r="B579"/>
      <c r="C579" s="330"/>
      <c r="D579"/>
      <c r="E579"/>
      <c r="F579"/>
      <c r="G579"/>
      <c r="H579"/>
    </row>
    <row r="580" spans="1:8" x14ac:dyDescent="0.15">
      <c r="A580" s="345"/>
      <c r="B580"/>
      <c r="C580" s="330"/>
      <c r="D580"/>
      <c r="E580"/>
      <c r="F580"/>
      <c r="G580"/>
      <c r="H580"/>
    </row>
    <row r="581" spans="1:8" x14ac:dyDescent="0.15">
      <c r="A581" s="345"/>
      <c r="B581"/>
      <c r="C581" s="330"/>
      <c r="D581"/>
      <c r="E581"/>
      <c r="F581"/>
      <c r="G581"/>
      <c r="H581"/>
    </row>
    <row r="582" spans="1:8" x14ac:dyDescent="0.15">
      <c r="A582" s="345"/>
      <c r="B582"/>
      <c r="C582" s="330"/>
      <c r="D582"/>
      <c r="E582"/>
      <c r="F582"/>
      <c r="G582"/>
      <c r="H582"/>
    </row>
    <row r="583" spans="1:8" x14ac:dyDescent="0.15">
      <c r="A583" s="345"/>
      <c r="B583"/>
      <c r="C583" s="330"/>
      <c r="D583"/>
      <c r="E583"/>
      <c r="F583"/>
      <c r="G583"/>
      <c r="H583"/>
    </row>
    <row r="584" spans="1:8" x14ac:dyDescent="0.15">
      <c r="A584" s="345"/>
      <c r="B584"/>
      <c r="C584" s="330"/>
      <c r="D584"/>
      <c r="E584"/>
      <c r="F584"/>
      <c r="G584"/>
      <c r="H584"/>
    </row>
    <row r="585" spans="1:8" x14ac:dyDescent="0.15">
      <c r="A585" s="345"/>
      <c r="B585"/>
      <c r="C585" s="330"/>
      <c r="D585"/>
      <c r="E585"/>
      <c r="F585"/>
      <c r="G585"/>
      <c r="H585"/>
    </row>
    <row r="586" spans="1:8" x14ac:dyDescent="0.15">
      <c r="A586" s="345"/>
      <c r="B586"/>
      <c r="C586" s="330"/>
      <c r="D586"/>
      <c r="E586"/>
      <c r="F586"/>
      <c r="G586"/>
      <c r="H586"/>
    </row>
    <row r="587" spans="1:8" x14ac:dyDescent="0.15">
      <c r="A587" s="345"/>
      <c r="B587"/>
      <c r="C587" s="330"/>
      <c r="D587"/>
      <c r="E587"/>
      <c r="F587"/>
      <c r="G587"/>
      <c r="H587"/>
    </row>
    <row r="588" spans="1:8" x14ac:dyDescent="0.15">
      <c r="A588" s="345"/>
      <c r="B588"/>
      <c r="C588" s="330"/>
      <c r="D588"/>
      <c r="E588"/>
      <c r="F588"/>
      <c r="G588"/>
      <c r="H588"/>
    </row>
    <row r="589" spans="1:8" x14ac:dyDescent="0.15">
      <c r="A589" s="345"/>
      <c r="B589"/>
      <c r="C589" s="330"/>
      <c r="D589"/>
      <c r="E589"/>
      <c r="F589"/>
      <c r="G589"/>
      <c r="H589"/>
    </row>
    <row r="590" spans="1:8" x14ac:dyDescent="0.15">
      <c r="A590" s="345"/>
      <c r="B590"/>
      <c r="C590" s="330"/>
      <c r="D590"/>
      <c r="E590"/>
      <c r="F590"/>
      <c r="G590"/>
      <c r="H590"/>
    </row>
    <row r="591" spans="1:8" x14ac:dyDescent="0.15">
      <c r="A591" s="345"/>
      <c r="B591"/>
      <c r="C591" s="330"/>
      <c r="D591"/>
      <c r="E591"/>
      <c r="F591"/>
      <c r="G591"/>
      <c r="H591"/>
    </row>
    <row r="592" spans="1:8" x14ac:dyDescent="0.15">
      <c r="A592" s="345"/>
      <c r="B592"/>
      <c r="C592" s="330"/>
      <c r="D592"/>
      <c r="E592"/>
      <c r="F592"/>
      <c r="G592"/>
      <c r="H592"/>
    </row>
    <row r="593" spans="1:8" x14ac:dyDescent="0.15">
      <c r="A593" s="345"/>
      <c r="B593"/>
      <c r="C593" s="330"/>
      <c r="D593"/>
      <c r="E593"/>
      <c r="F593"/>
      <c r="G593"/>
      <c r="H593"/>
    </row>
    <row r="594" spans="1:8" x14ac:dyDescent="0.15">
      <c r="A594" s="345"/>
      <c r="B594"/>
      <c r="C594" s="330"/>
      <c r="D594"/>
      <c r="E594"/>
      <c r="F594"/>
      <c r="G594"/>
      <c r="H594"/>
    </row>
    <row r="595" spans="1:8" x14ac:dyDescent="0.15">
      <c r="A595" s="345"/>
      <c r="B595"/>
      <c r="C595" s="330"/>
      <c r="D595"/>
      <c r="E595"/>
      <c r="F595"/>
      <c r="G595"/>
      <c r="H595"/>
    </row>
    <row r="596" spans="1:8" x14ac:dyDescent="0.15">
      <c r="A596" s="345"/>
      <c r="B596"/>
      <c r="C596" s="330"/>
      <c r="D596"/>
      <c r="E596"/>
      <c r="F596"/>
      <c r="G596"/>
      <c r="H596"/>
    </row>
    <row r="597" spans="1:8" x14ac:dyDescent="0.15">
      <c r="A597" s="345"/>
      <c r="B597"/>
      <c r="C597" s="330"/>
      <c r="D597"/>
      <c r="E597"/>
      <c r="F597"/>
      <c r="G597"/>
      <c r="H597"/>
    </row>
    <row r="598" spans="1:8" x14ac:dyDescent="0.15">
      <c r="A598" s="345"/>
      <c r="B598"/>
      <c r="C598" s="330"/>
      <c r="D598"/>
      <c r="E598"/>
      <c r="F598"/>
      <c r="G598"/>
      <c r="H598"/>
    </row>
    <row r="599" spans="1:8" x14ac:dyDescent="0.15">
      <c r="A599" s="345"/>
      <c r="B599"/>
      <c r="C599" s="330"/>
      <c r="D599"/>
      <c r="E599"/>
      <c r="F599"/>
      <c r="G599"/>
      <c r="H599"/>
    </row>
    <row r="600" spans="1:8" x14ac:dyDescent="0.15">
      <c r="A600" s="345"/>
      <c r="B600"/>
      <c r="C600" s="330"/>
      <c r="D600"/>
      <c r="E600"/>
      <c r="F600"/>
      <c r="G600"/>
      <c r="H600"/>
    </row>
    <row r="601" spans="1:8" x14ac:dyDescent="0.15">
      <c r="A601" s="345"/>
      <c r="B601"/>
      <c r="C601" s="330"/>
      <c r="D601"/>
      <c r="E601"/>
      <c r="F601"/>
      <c r="G601"/>
      <c r="H601"/>
    </row>
    <row r="602" spans="1:8" x14ac:dyDescent="0.15">
      <c r="A602" s="345"/>
      <c r="B602"/>
      <c r="C602" s="330"/>
      <c r="D602"/>
      <c r="E602"/>
      <c r="F602"/>
      <c r="G602"/>
      <c r="H602"/>
    </row>
    <row r="603" spans="1:8" x14ac:dyDescent="0.15">
      <c r="A603" s="345"/>
      <c r="B603"/>
      <c r="C603" s="330"/>
      <c r="D603"/>
      <c r="E603"/>
      <c r="F603"/>
      <c r="G603"/>
      <c r="H603"/>
    </row>
    <row r="604" spans="1:8" x14ac:dyDescent="0.15">
      <c r="A604" s="345"/>
      <c r="B604"/>
      <c r="C604" s="330"/>
      <c r="D604"/>
      <c r="E604"/>
      <c r="F604"/>
      <c r="G604"/>
      <c r="H604"/>
    </row>
    <row r="605" spans="1:8" x14ac:dyDescent="0.15">
      <c r="A605" s="345"/>
      <c r="B605"/>
      <c r="C605" s="330"/>
      <c r="D605"/>
      <c r="E605"/>
      <c r="F605"/>
      <c r="G605"/>
      <c r="H605"/>
    </row>
    <row r="606" spans="1:8" x14ac:dyDescent="0.15">
      <c r="A606" s="345"/>
      <c r="B606"/>
      <c r="C606" s="330"/>
      <c r="D606"/>
      <c r="E606"/>
      <c r="F606"/>
      <c r="G606"/>
      <c r="H606"/>
    </row>
    <row r="607" spans="1:8" x14ac:dyDescent="0.15">
      <c r="A607" s="345"/>
      <c r="B607"/>
      <c r="C607" s="330"/>
      <c r="D607"/>
      <c r="E607"/>
      <c r="F607"/>
      <c r="G607"/>
      <c r="H607"/>
    </row>
    <row r="608" spans="1:8" x14ac:dyDescent="0.15">
      <c r="A608" s="345"/>
      <c r="B608"/>
      <c r="C608" s="330"/>
      <c r="D608"/>
      <c r="E608"/>
      <c r="F608"/>
      <c r="G608"/>
      <c r="H608"/>
    </row>
    <row r="609" spans="1:8" x14ac:dyDescent="0.15">
      <c r="A609" s="345"/>
      <c r="B609"/>
      <c r="C609" s="330"/>
      <c r="D609"/>
      <c r="E609"/>
      <c r="F609"/>
      <c r="G609"/>
      <c r="H609"/>
    </row>
    <row r="610" spans="1:8" x14ac:dyDescent="0.15">
      <c r="A610" s="345"/>
      <c r="B610"/>
      <c r="C610" s="330"/>
      <c r="D610"/>
      <c r="E610"/>
      <c r="F610"/>
      <c r="G610"/>
      <c r="H610"/>
    </row>
    <row r="611" spans="1:8" x14ac:dyDescent="0.15">
      <c r="A611" s="345"/>
      <c r="B611"/>
      <c r="C611" s="330"/>
      <c r="D611"/>
      <c r="E611"/>
      <c r="F611"/>
      <c r="G611"/>
      <c r="H611"/>
    </row>
    <row r="612" spans="1:8" x14ac:dyDescent="0.15">
      <c r="A612" s="345"/>
      <c r="B612"/>
      <c r="C612" s="330"/>
      <c r="D612"/>
      <c r="E612"/>
      <c r="F612"/>
      <c r="G612"/>
      <c r="H612"/>
    </row>
    <row r="613" spans="1:8" x14ac:dyDescent="0.15">
      <c r="A613" s="345"/>
      <c r="B613"/>
      <c r="C613" s="330"/>
      <c r="D613"/>
      <c r="E613"/>
      <c r="F613"/>
      <c r="G613"/>
      <c r="H613"/>
    </row>
    <row r="614" spans="1:8" x14ac:dyDescent="0.15">
      <c r="A614" s="345"/>
      <c r="B614"/>
      <c r="C614" s="330"/>
      <c r="D614"/>
      <c r="E614"/>
      <c r="F614"/>
      <c r="G614"/>
      <c r="H614"/>
    </row>
    <row r="615" spans="1:8" x14ac:dyDescent="0.15">
      <c r="A615" s="345"/>
      <c r="B615"/>
      <c r="C615" s="330"/>
      <c r="D615"/>
      <c r="E615"/>
      <c r="F615"/>
      <c r="G615"/>
      <c r="H615"/>
    </row>
    <row r="616" spans="1:8" x14ac:dyDescent="0.15">
      <c r="A616" s="345"/>
      <c r="B616"/>
      <c r="C616" s="330"/>
      <c r="D616"/>
      <c r="E616"/>
      <c r="F616"/>
      <c r="G616"/>
      <c r="H616"/>
    </row>
    <row r="617" spans="1:8" x14ac:dyDescent="0.15">
      <c r="A617" s="345"/>
      <c r="B617"/>
      <c r="C617" s="330"/>
      <c r="D617"/>
      <c r="E617"/>
      <c r="F617"/>
      <c r="G617"/>
      <c r="H617"/>
    </row>
    <row r="618" spans="1:8" x14ac:dyDescent="0.15">
      <c r="A618" s="345"/>
      <c r="B618"/>
      <c r="C618" s="330"/>
      <c r="D618"/>
      <c r="E618"/>
      <c r="F618"/>
      <c r="G618"/>
      <c r="H618"/>
    </row>
    <row r="619" spans="1:8" x14ac:dyDescent="0.15">
      <c r="A619" s="345"/>
      <c r="B619"/>
      <c r="C619" s="330"/>
      <c r="D619"/>
      <c r="E619"/>
      <c r="F619"/>
      <c r="G619"/>
      <c r="H619"/>
    </row>
    <row r="620" spans="1:8" x14ac:dyDescent="0.15">
      <c r="A620" s="345"/>
      <c r="B620"/>
      <c r="C620" s="330"/>
      <c r="D620"/>
      <c r="E620"/>
      <c r="F620"/>
      <c r="G620"/>
      <c r="H620"/>
    </row>
    <row r="621" spans="1:8" x14ac:dyDescent="0.15">
      <c r="A621" s="345"/>
      <c r="B621"/>
      <c r="C621" s="330"/>
      <c r="D621"/>
      <c r="E621"/>
      <c r="F621"/>
      <c r="G621"/>
      <c r="H621"/>
    </row>
    <row r="622" spans="1:8" x14ac:dyDescent="0.15">
      <c r="A622" s="345"/>
      <c r="B622"/>
      <c r="C622" s="330"/>
      <c r="D622"/>
      <c r="E622"/>
      <c r="F622"/>
      <c r="G622"/>
      <c r="H622"/>
    </row>
    <row r="623" spans="1:8" x14ac:dyDescent="0.15">
      <c r="A623" s="345"/>
      <c r="B623"/>
      <c r="C623" s="330"/>
      <c r="D623"/>
      <c r="E623"/>
      <c r="F623"/>
      <c r="G623"/>
      <c r="H623"/>
    </row>
    <row r="624" spans="1:8" x14ac:dyDescent="0.15">
      <c r="A624" s="345"/>
      <c r="B624"/>
      <c r="C624" s="330"/>
      <c r="D624"/>
      <c r="E624"/>
      <c r="F624"/>
      <c r="G624"/>
      <c r="H624"/>
    </row>
    <row r="625" spans="1:8" x14ac:dyDescent="0.15">
      <c r="A625" s="345"/>
      <c r="B625"/>
      <c r="C625" s="330"/>
      <c r="D625"/>
      <c r="E625"/>
      <c r="F625"/>
      <c r="G625"/>
      <c r="H625"/>
    </row>
    <row r="626" spans="1:8" x14ac:dyDescent="0.15">
      <c r="A626" s="345"/>
      <c r="B626"/>
      <c r="C626" s="330"/>
      <c r="D626"/>
      <c r="E626"/>
      <c r="F626"/>
      <c r="G626"/>
      <c r="H626"/>
    </row>
    <row r="627" spans="1:8" x14ac:dyDescent="0.15">
      <c r="A627" s="345"/>
      <c r="B627"/>
      <c r="C627" s="330"/>
      <c r="D627"/>
      <c r="E627"/>
      <c r="F627"/>
      <c r="G627"/>
      <c r="H627"/>
    </row>
    <row r="628" spans="1:8" x14ac:dyDescent="0.15">
      <c r="A628" s="345"/>
      <c r="B628"/>
      <c r="C628" s="330"/>
      <c r="D628"/>
      <c r="E628"/>
      <c r="F628"/>
      <c r="G628"/>
      <c r="H628"/>
    </row>
    <row r="629" spans="1:8" x14ac:dyDescent="0.15">
      <c r="A629" s="345"/>
      <c r="B629"/>
      <c r="C629" s="330"/>
      <c r="D629"/>
      <c r="E629"/>
      <c r="F629"/>
      <c r="G629"/>
      <c r="H629"/>
    </row>
    <row r="630" spans="1:8" x14ac:dyDescent="0.15">
      <c r="A630" s="345"/>
      <c r="B630"/>
      <c r="C630" s="330"/>
      <c r="D630"/>
      <c r="E630"/>
      <c r="F630"/>
      <c r="G630"/>
      <c r="H630"/>
    </row>
    <row r="631" spans="1:8" x14ac:dyDescent="0.15">
      <c r="A631" s="345"/>
      <c r="B631"/>
      <c r="C631" s="330"/>
      <c r="D631"/>
      <c r="E631"/>
      <c r="F631"/>
      <c r="G631"/>
      <c r="H631"/>
    </row>
    <row r="632" spans="1:8" x14ac:dyDescent="0.15">
      <c r="A632" s="345"/>
      <c r="B632"/>
      <c r="C632" s="330"/>
      <c r="D632"/>
      <c r="E632"/>
      <c r="F632"/>
      <c r="G632"/>
      <c r="H632"/>
    </row>
    <row r="633" spans="1:8" x14ac:dyDescent="0.15">
      <c r="A633" s="345"/>
      <c r="B633"/>
      <c r="C633" s="330"/>
      <c r="D633"/>
      <c r="E633"/>
      <c r="F633"/>
      <c r="G633"/>
      <c r="H633"/>
    </row>
    <row r="634" spans="1:8" x14ac:dyDescent="0.15">
      <c r="A634" s="345"/>
      <c r="B634"/>
      <c r="C634" s="330"/>
      <c r="D634"/>
      <c r="E634"/>
      <c r="F634"/>
      <c r="G634"/>
      <c r="H634"/>
    </row>
    <row r="635" spans="1:8" x14ac:dyDescent="0.15">
      <c r="A635" s="345"/>
      <c r="B635"/>
      <c r="C635" s="330"/>
      <c r="D635"/>
      <c r="E635"/>
      <c r="F635"/>
      <c r="G635"/>
      <c r="H635"/>
    </row>
    <row r="636" spans="1:8" x14ac:dyDescent="0.15">
      <c r="A636" s="345"/>
      <c r="B636"/>
      <c r="C636" s="330"/>
      <c r="D636"/>
      <c r="E636"/>
      <c r="F636"/>
      <c r="G636"/>
      <c r="H636"/>
    </row>
    <row r="637" spans="1:8" x14ac:dyDescent="0.15">
      <c r="A637" s="345"/>
      <c r="B637"/>
      <c r="C637" s="330"/>
      <c r="D637"/>
      <c r="E637"/>
      <c r="F637"/>
      <c r="G637"/>
      <c r="H637"/>
    </row>
    <row r="638" spans="1:8" x14ac:dyDescent="0.15">
      <c r="A638" s="345"/>
      <c r="B638"/>
      <c r="C638" s="330"/>
      <c r="D638"/>
      <c r="E638"/>
      <c r="F638"/>
      <c r="G638"/>
      <c r="H638"/>
    </row>
    <row r="639" spans="1:8" x14ac:dyDescent="0.15">
      <c r="A639" s="345"/>
      <c r="B639"/>
      <c r="C639" s="330"/>
      <c r="D639"/>
      <c r="E639"/>
      <c r="F639"/>
      <c r="G639"/>
      <c r="H639"/>
    </row>
    <row r="640" spans="1:8" x14ac:dyDescent="0.15">
      <c r="A640" s="345"/>
      <c r="B640"/>
      <c r="C640" s="330"/>
      <c r="D640"/>
      <c r="E640"/>
      <c r="F640"/>
      <c r="G640"/>
      <c r="H640"/>
    </row>
    <row r="641" spans="1:8" x14ac:dyDescent="0.15">
      <c r="A641" s="345"/>
      <c r="B641"/>
      <c r="C641" s="330"/>
      <c r="D641"/>
      <c r="E641"/>
      <c r="F641"/>
      <c r="G641"/>
      <c r="H641"/>
    </row>
    <row r="642" spans="1:8" x14ac:dyDescent="0.15">
      <c r="A642" s="345"/>
      <c r="B642"/>
      <c r="C642" s="330"/>
      <c r="D642"/>
      <c r="E642"/>
      <c r="F642"/>
      <c r="G642"/>
      <c r="H642"/>
    </row>
    <row r="643" spans="1:8" x14ac:dyDescent="0.15">
      <c r="A643" s="345"/>
      <c r="B643"/>
      <c r="C643" s="330"/>
      <c r="D643"/>
      <c r="E643"/>
      <c r="F643"/>
      <c r="G643"/>
      <c r="H643"/>
    </row>
    <row r="644" spans="1:8" x14ac:dyDescent="0.15">
      <c r="A644" s="345"/>
      <c r="B644"/>
      <c r="C644" s="330"/>
      <c r="D644"/>
      <c r="E644"/>
      <c r="F644"/>
      <c r="G644"/>
      <c r="H644"/>
    </row>
    <row r="645" spans="1:8" x14ac:dyDescent="0.15">
      <c r="A645" s="345"/>
      <c r="B645"/>
      <c r="C645" s="330"/>
      <c r="D645"/>
      <c r="E645"/>
      <c r="F645"/>
      <c r="G645"/>
      <c r="H645"/>
    </row>
    <row r="646" spans="1:8" x14ac:dyDescent="0.15">
      <c r="A646" s="345"/>
      <c r="B646"/>
      <c r="C646" s="330"/>
      <c r="D646"/>
      <c r="E646"/>
      <c r="F646"/>
      <c r="G646"/>
      <c r="H646"/>
    </row>
    <row r="647" spans="1:8" x14ac:dyDescent="0.15">
      <c r="A647" s="345"/>
      <c r="B647"/>
      <c r="C647" s="330"/>
      <c r="D647"/>
      <c r="E647"/>
      <c r="F647"/>
      <c r="G647"/>
      <c r="H647"/>
    </row>
    <row r="648" spans="1:8" x14ac:dyDescent="0.15">
      <c r="A648" s="345"/>
      <c r="B648"/>
      <c r="C648" s="330"/>
      <c r="D648"/>
      <c r="E648"/>
      <c r="F648"/>
      <c r="G648"/>
      <c r="H648"/>
    </row>
    <row r="649" spans="1:8" x14ac:dyDescent="0.15">
      <c r="A649" s="345"/>
      <c r="B649"/>
      <c r="C649" s="330"/>
      <c r="D649"/>
      <c r="E649"/>
      <c r="F649"/>
      <c r="G649"/>
      <c r="H649"/>
    </row>
    <row r="650" spans="1:8" x14ac:dyDescent="0.15">
      <c r="A650" s="345"/>
      <c r="B650"/>
      <c r="C650" s="330"/>
      <c r="D650"/>
      <c r="E650"/>
      <c r="F650"/>
      <c r="G650"/>
      <c r="H650"/>
    </row>
    <row r="651" spans="1:8" x14ac:dyDescent="0.15">
      <c r="A651" s="345"/>
      <c r="B651"/>
      <c r="C651" s="330"/>
      <c r="D651"/>
      <c r="E651"/>
      <c r="F651"/>
      <c r="G651"/>
      <c r="H651"/>
    </row>
    <row r="652" spans="1:8" x14ac:dyDescent="0.15">
      <c r="A652" s="345"/>
      <c r="B652"/>
      <c r="C652" s="330"/>
      <c r="D652"/>
      <c r="E652"/>
      <c r="F652"/>
      <c r="G652"/>
      <c r="H652"/>
    </row>
    <row r="653" spans="1:8" x14ac:dyDescent="0.15">
      <c r="A653" s="345"/>
      <c r="B653"/>
      <c r="C653" s="330"/>
      <c r="D653"/>
      <c r="E653"/>
      <c r="F653"/>
      <c r="G653"/>
      <c r="H653"/>
    </row>
    <row r="654" spans="1:8" x14ac:dyDescent="0.15">
      <c r="A654" s="345"/>
      <c r="B654"/>
      <c r="C654" s="330"/>
      <c r="D654"/>
      <c r="E654"/>
      <c r="F654"/>
      <c r="G654"/>
      <c r="H654"/>
    </row>
    <row r="655" spans="1:8" x14ac:dyDescent="0.15">
      <c r="A655" s="345"/>
      <c r="B655"/>
      <c r="C655" s="330"/>
      <c r="D655"/>
      <c r="E655"/>
      <c r="F655"/>
      <c r="G655"/>
      <c r="H655"/>
    </row>
    <row r="656" spans="1:8" x14ac:dyDescent="0.15">
      <c r="A656" s="345"/>
      <c r="B656"/>
      <c r="C656" s="330"/>
      <c r="D656"/>
      <c r="E656"/>
      <c r="F656"/>
      <c r="G656"/>
      <c r="H656"/>
    </row>
    <row r="657" spans="1:8" x14ac:dyDescent="0.15">
      <c r="A657" s="345"/>
      <c r="B657"/>
      <c r="C657" s="330"/>
      <c r="D657"/>
      <c r="E657"/>
      <c r="F657"/>
      <c r="G657"/>
      <c r="H657"/>
    </row>
    <row r="658" spans="1:8" x14ac:dyDescent="0.15">
      <c r="A658" s="345"/>
      <c r="B658"/>
      <c r="C658" s="330"/>
      <c r="D658"/>
      <c r="E658"/>
      <c r="F658"/>
      <c r="G658"/>
      <c r="H658"/>
    </row>
    <row r="659" spans="1:8" x14ac:dyDescent="0.15">
      <c r="A659" s="345"/>
      <c r="B659" s="298"/>
      <c r="C659" s="330"/>
      <c r="D659"/>
      <c r="E659"/>
      <c r="F659"/>
      <c r="G659"/>
      <c r="H659"/>
    </row>
    <row r="660" spans="1:8" x14ac:dyDescent="0.15">
      <c r="A660" s="345"/>
      <c r="B660" s="298"/>
      <c r="C660" s="330"/>
      <c r="D660"/>
      <c r="E660"/>
      <c r="F660"/>
      <c r="G660"/>
      <c r="H660"/>
    </row>
    <row r="661" spans="1:8" x14ac:dyDescent="0.15">
      <c r="A661" s="345"/>
      <c r="B661" s="298"/>
      <c r="C661" s="330"/>
      <c r="D661"/>
      <c r="E661"/>
      <c r="F661"/>
      <c r="G661"/>
      <c r="H661"/>
    </row>
    <row r="662" spans="1:8" x14ac:dyDescent="0.15">
      <c r="A662" s="345"/>
      <c r="B662" s="298"/>
      <c r="C662" s="330"/>
      <c r="D662"/>
      <c r="E662"/>
      <c r="F662"/>
      <c r="G662"/>
      <c r="H662"/>
    </row>
    <row r="663" spans="1:8" x14ac:dyDescent="0.15">
      <c r="A663" s="345"/>
      <c r="B663" s="298"/>
      <c r="C663" s="330"/>
      <c r="D663"/>
      <c r="E663"/>
      <c r="F663"/>
      <c r="G663"/>
      <c r="H663"/>
    </row>
    <row r="664" spans="1:8" x14ac:dyDescent="0.15">
      <c r="A664" s="345"/>
      <c r="B664" s="298"/>
      <c r="C664" s="330"/>
      <c r="D664"/>
      <c r="E664"/>
      <c r="F664"/>
      <c r="G664"/>
      <c r="H664"/>
    </row>
    <row r="665" spans="1:8" x14ac:dyDescent="0.15">
      <c r="A665" s="345"/>
      <c r="B665" s="298"/>
      <c r="C665" s="330"/>
      <c r="D665"/>
      <c r="E665"/>
      <c r="F665"/>
      <c r="G665"/>
      <c r="H665"/>
    </row>
    <row r="666" spans="1:8" x14ac:dyDescent="0.15">
      <c r="A666" s="345"/>
      <c r="B666" s="298"/>
      <c r="C666" s="330"/>
      <c r="D666"/>
      <c r="E666"/>
      <c r="F666"/>
      <c r="G666"/>
      <c r="H666"/>
    </row>
    <row r="667" spans="1:8" x14ac:dyDescent="0.15">
      <c r="A667" s="345"/>
      <c r="B667" s="298"/>
      <c r="C667" s="330"/>
      <c r="D667"/>
      <c r="E667"/>
      <c r="F667"/>
      <c r="G667"/>
      <c r="H667"/>
    </row>
    <row r="668" spans="1:8" x14ac:dyDescent="0.15">
      <c r="A668" s="345"/>
      <c r="B668" s="298"/>
      <c r="C668" s="330"/>
      <c r="D668"/>
      <c r="E668"/>
      <c r="F668"/>
      <c r="G668"/>
      <c r="H668"/>
    </row>
    <row r="669" spans="1:8" x14ac:dyDescent="0.15">
      <c r="A669" s="345"/>
      <c r="B669" s="298"/>
      <c r="C669" s="330"/>
      <c r="D669"/>
      <c r="E669"/>
      <c r="F669"/>
      <c r="G669"/>
      <c r="H669"/>
    </row>
    <row r="670" spans="1:8" x14ac:dyDescent="0.15">
      <c r="A670" s="345"/>
      <c r="B670" s="298"/>
      <c r="C670" s="330"/>
      <c r="D670"/>
      <c r="E670"/>
      <c r="F670"/>
      <c r="G670"/>
      <c r="H670"/>
    </row>
    <row r="671" spans="1:8" x14ac:dyDescent="0.15">
      <c r="A671" s="345"/>
      <c r="B671" s="298"/>
      <c r="C671" s="330"/>
      <c r="D671"/>
      <c r="E671"/>
      <c r="F671"/>
      <c r="G671"/>
      <c r="H671"/>
    </row>
    <row r="672" spans="1:8" x14ac:dyDescent="0.15">
      <c r="A672" s="345"/>
      <c r="B672" s="298"/>
      <c r="C672" s="330"/>
      <c r="D672"/>
      <c r="E672"/>
      <c r="F672"/>
      <c r="G672"/>
      <c r="H672"/>
    </row>
    <row r="673" spans="1:8" x14ac:dyDescent="0.15">
      <c r="A673" s="345"/>
      <c r="B673" s="298"/>
      <c r="C673" s="330"/>
      <c r="D673"/>
      <c r="E673"/>
      <c r="F673"/>
      <c r="G673"/>
      <c r="H673"/>
    </row>
    <row r="674" spans="1:8" x14ac:dyDescent="0.15">
      <c r="A674" s="345"/>
      <c r="B674" s="298"/>
      <c r="C674" s="330"/>
      <c r="D674"/>
      <c r="E674"/>
      <c r="F674"/>
      <c r="G674"/>
      <c r="H674"/>
    </row>
    <row r="675" spans="1:8" x14ac:dyDescent="0.15">
      <c r="A675" s="345"/>
      <c r="B675" s="298"/>
      <c r="C675" s="330"/>
      <c r="D675"/>
      <c r="E675"/>
      <c r="F675"/>
      <c r="G675"/>
      <c r="H675"/>
    </row>
    <row r="676" spans="1:8" x14ac:dyDescent="0.15">
      <c r="A676" s="345"/>
      <c r="B676" s="298"/>
      <c r="C676" s="330"/>
      <c r="D676"/>
      <c r="E676"/>
      <c r="F676"/>
      <c r="G676"/>
      <c r="H676"/>
    </row>
    <row r="677" spans="1:8" x14ac:dyDescent="0.15">
      <c r="A677" s="345"/>
      <c r="B677" s="298"/>
      <c r="C677" s="330"/>
      <c r="D677"/>
      <c r="E677"/>
      <c r="F677"/>
      <c r="G677"/>
      <c r="H677"/>
    </row>
    <row r="678" spans="1:8" x14ac:dyDescent="0.15">
      <c r="A678" s="345"/>
      <c r="B678" s="298"/>
      <c r="C678" s="330"/>
      <c r="D678"/>
      <c r="E678"/>
      <c r="F678"/>
      <c r="G678"/>
      <c r="H678"/>
    </row>
    <row r="679" spans="1:8" x14ac:dyDescent="0.15">
      <c r="A679" s="345"/>
      <c r="B679" s="298"/>
      <c r="C679" s="330"/>
      <c r="D679"/>
      <c r="E679"/>
      <c r="F679"/>
      <c r="G679"/>
      <c r="H679"/>
    </row>
    <row r="680" spans="1:8" x14ac:dyDescent="0.15">
      <c r="A680" s="345"/>
      <c r="B680" s="298"/>
      <c r="C680" s="330"/>
      <c r="D680"/>
      <c r="E680"/>
      <c r="F680"/>
      <c r="G680"/>
      <c r="H680"/>
    </row>
    <row r="681" spans="1:8" x14ac:dyDescent="0.15">
      <c r="A681" s="345"/>
      <c r="B681" s="298"/>
      <c r="C681" s="330"/>
      <c r="D681"/>
      <c r="E681"/>
      <c r="F681"/>
      <c r="G681"/>
      <c r="H681"/>
    </row>
    <row r="682" spans="1:8" x14ac:dyDescent="0.15">
      <c r="A682" s="345"/>
      <c r="B682" s="298"/>
      <c r="C682" s="330"/>
      <c r="D682"/>
      <c r="E682"/>
      <c r="F682"/>
      <c r="G682"/>
      <c r="H682"/>
    </row>
    <row r="683" spans="1:8" x14ac:dyDescent="0.15">
      <c r="A683" s="345"/>
      <c r="B683" s="298"/>
      <c r="C683" s="330"/>
      <c r="D683"/>
      <c r="E683"/>
      <c r="F683"/>
      <c r="G683"/>
      <c r="H683"/>
    </row>
    <row r="684" spans="1:8" x14ac:dyDescent="0.15">
      <c r="A684" s="345"/>
      <c r="B684" s="298"/>
      <c r="C684" s="330"/>
      <c r="D684"/>
      <c r="E684"/>
      <c r="F684"/>
      <c r="G684"/>
      <c r="H684"/>
    </row>
    <row r="685" spans="1:8" x14ac:dyDescent="0.15">
      <c r="A685" s="345"/>
      <c r="B685" s="298"/>
      <c r="C685" s="330"/>
      <c r="D685"/>
      <c r="E685"/>
      <c r="F685"/>
      <c r="G685"/>
      <c r="H685"/>
    </row>
    <row r="686" spans="1:8" x14ac:dyDescent="0.15">
      <c r="A686" s="345"/>
      <c r="B686" s="298"/>
      <c r="C686" s="330"/>
      <c r="D686"/>
      <c r="E686"/>
      <c r="F686"/>
      <c r="G686"/>
      <c r="H686"/>
    </row>
    <row r="687" spans="1:8" x14ac:dyDescent="0.15">
      <c r="A687" s="345"/>
      <c r="B687" s="298"/>
      <c r="C687" s="330"/>
      <c r="D687"/>
      <c r="E687"/>
      <c r="F687"/>
      <c r="G687"/>
      <c r="H687"/>
    </row>
    <row r="688" spans="1:8" x14ac:dyDescent="0.15">
      <c r="A688" s="345"/>
      <c r="B688" s="298"/>
      <c r="C688" s="330"/>
      <c r="D688"/>
      <c r="E688"/>
      <c r="F688"/>
      <c r="G688"/>
      <c r="H688"/>
    </row>
    <row r="689" spans="1:8" x14ac:dyDescent="0.15">
      <c r="A689" s="345"/>
      <c r="B689" s="298"/>
      <c r="C689" s="330"/>
      <c r="D689"/>
      <c r="E689"/>
      <c r="F689"/>
      <c r="G689"/>
      <c r="H689"/>
    </row>
    <row r="690" spans="1:8" x14ac:dyDescent="0.15">
      <c r="A690" s="345"/>
      <c r="B690" s="298"/>
      <c r="C690" s="330"/>
      <c r="D690"/>
      <c r="E690"/>
      <c r="F690"/>
      <c r="G690"/>
      <c r="H690"/>
    </row>
    <row r="691" spans="1:8" x14ac:dyDescent="0.15">
      <c r="A691" s="345"/>
      <c r="B691" s="298"/>
      <c r="C691" s="330"/>
      <c r="D691"/>
      <c r="E691"/>
      <c r="F691"/>
      <c r="G691"/>
      <c r="H691"/>
    </row>
    <row r="692" spans="1:8" x14ac:dyDescent="0.15">
      <c r="A692" s="345"/>
      <c r="B692" s="298"/>
      <c r="C692" s="330"/>
      <c r="D692"/>
      <c r="E692"/>
      <c r="F692"/>
      <c r="G692"/>
      <c r="H692"/>
    </row>
    <row r="693" spans="1:8" x14ac:dyDescent="0.15">
      <c r="A693" s="345"/>
      <c r="B693" s="298"/>
      <c r="C693" s="330"/>
      <c r="D693"/>
      <c r="E693"/>
      <c r="F693"/>
      <c r="G693"/>
      <c r="H693"/>
    </row>
    <row r="694" spans="1:8" x14ac:dyDescent="0.15">
      <c r="A694" s="345"/>
      <c r="B694" s="298"/>
      <c r="C694" s="330"/>
      <c r="D694"/>
      <c r="E694"/>
      <c r="F694"/>
      <c r="G694"/>
      <c r="H694"/>
    </row>
    <row r="695" spans="1:8" x14ac:dyDescent="0.15">
      <c r="A695" s="345"/>
      <c r="B695" s="298"/>
      <c r="C695" s="330"/>
      <c r="D695"/>
      <c r="E695"/>
      <c r="F695"/>
      <c r="G695"/>
      <c r="H695"/>
    </row>
    <row r="696" spans="1:8" x14ac:dyDescent="0.15">
      <c r="A696" s="345"/>
      <c r="B696" s="298"/>
      <c r="C696" s="330"/>
      <c r="D696"/>
      <c r="E696"/>
      <c r="F696"/>
      <c r="G696"/>
      <c r="H696"/>
    </row>
    <row r="697" spans="1:8" x14ac:dyDescent="0.15">
      <c r="A697" s="345"/>
      <c r="B697" s="298"/>
      <c r="C697" s="330"/>
      <c r="D697"/>
      <c r="E697"/>
      <c r="F697"/>
      <c r="G697"/>
      <c r="H697"/>
    </row>
    <row r="698" spans="1:8" x14ac:dyDescent="0.15">
      <c r="A698" s="345"/>
      <c r="B698" s="298"/>
      <c r="C698" s="330"/>
      <c r="D698"/>
      <c r="E698"/>
      <c r="F698"/>
      <c r="G698"/>
      <c r="H698"/>
    </row>
    <row r="699" spans="1:8" x14ac:dyDescent="0.15">
      <c r="A699" s="345"/>
      <c r="B699" s="298"/>
      <c r="C699" s="330"/>
      <c r="D699"/>
      <c r="E699"/>
      <c r="F699"/>
      <c r="G699"/>
      <c r="H699"/>
    </row>
    <row r="700" spans="1:8" x14ac:dyDescent="0.15">
      <c r="A700" s="345"/>
      <c r="B700" s="298"/>
      <c r="C700" s="330"/>
      <c r="D700"/>
      <c r="E700"/>
      <c r="F700"/>
      <c r="G700"/>
      <c r="H700"/>
    </row>
    <row r="701" spans="1:8" x14ac:dyDescent="0.15">
      <c r="A701" s="345"/>
      <c r="B701" s="298"/>
      <c r="C701" s="330"/>
      <c r="D701"/>
      <c r="E701"/>
      <c r="F701"/>
      <c r="G701"/>
      <c r="H701"/>
    </row>
    <row r="702" spans="1:8" x14ac:dyDescent="0.15">
      <c r="A702" s="345"/>
      <c r="B702" s="298"/>
      <c r="C702" s="330"/>
      <c r="D702"/>
      <c r="E702"/>
      <c r="F702"/>
      <c r="G702"/>
      <c r="H702"/>
    </row>
    <row r="703" spans="1:8" x14ac:dyDescent="0.15">
      <c r="A703" s="345"/>
      <c r="B703" s="298"/>
      <c r="C703" s="330"/>
      <c r="D703"/>
      <c r="E703"/>
      <c r="F703"/>
      <c r="G703"/>
      <c r="H703"/>
    </row>
    <row r="704" spans="1:8" x14ac:dyDescent="0.15">
      <c r="A704" s="345"/>
      <c r="B704" s="298"/>
      <c r="C704" s="330"/>
      <c r="D704"/>
      <c r="E704"/>
      <c r="F704"/>
      <c r="G704"/>
      <c r="H704"/>
    </row>
    <row r="705" spans="1:8" x14ac:dyDescent="0.15">
      <c r="A705" s="345"/>
      <c r="B705" s="298"/>
      <c r="C705" s="330"/>
      <c r="D705"/>
      <c r="E705"/>
      <c r="F705"/>
      <c r="G705"/>
      <c r="H705"/>
    </row>
    <row r="706" spans="1:8" x14ac:dyDescent="0.15">
      <c r="A706" s="345"/>
      <c r="B706" s="298"/>
      <c r="C706" s="330"/>
      <c r="D706"/>
      <c r="E706"/>
      <c r="F706"/>
      <c r="G706"/>
      <c r="H706"/>
    </row>
    <row r="707" spans="1:8" x14ac:dyDescent="0.15">
      <c r="A707" s="345"/>
      <c r="B707" s="298"/>
      <c r="C707" s="330"/>
      <c r="D707"/>
      <c r="E707"/>
      <c r="F707"/>
      <c r="G707"/>
      <c r="H707"/>
    </row>
    <row r="708" spans="1:8" x14ac:dyDescent="0.15">
      <c r="A708" s="345"/>
      <c r="B708" s="298"/>
      <c r="C708" s="330"/>
      <c r="D708"/>
      <c r="E708"/>
      <c r="F708"/>
      <c r="G708"/>
      <c r="H708"/>
    </row>
    <row r="709" spans="1:8" x14ac:dyDescent="0.15">
      <c r="A709" s="345"/>
      <c r="B709" s="298"/>
      <c r="C709" s="330"/>
      <c r="D709"/>
      <c r="E709"/>
      <c r="F709"/>
      <c r="G709"/>
      <c r="H709"/>
    </row>
    <row r="710" spans="1:8" x14ac:dyDescent="0.15">
      <c r="A710" s="345"/>
      <c r="B710" s="298"/>
      <c r="C710" s="330"/>
      <c r="D710"/>
      <c r="E710"/>
      <c r="F710"/>
      <c r="G710"/>
      <c r="H710"/>
    </row>
    <row r="711" spans="1:8" x14ac:dyDescent="0.15">
      <c r="A711" s="345"/>
      <c r="B711" s="298"/>
      <c r="C711" s="330"/>
      <c r="D711"/>
      <c r="E711"/>
      <c r="F711"/>
      <c r="G711"/>
      <c r="H711"/>
    </row>
    <row r="712" spans="1:8" x14ac:dyDescent="0.15">
      <c r="A712" s="345"/>
      <c r="B712" s="298"/>
      <c r="C712" s="330"/>
      <c r="D712"/>
      <c r="E712"/>
      <c r="F712"/>
      <c r="G712"/>
      <c r="H712"/>
    </row>
    <row r="713" spans="1:8" x14ac:dyDescent="0.15">
      <c r="A713" s="345"/>
      <c r="B713" s="298"/>
      <c r="C713" s="330"/>
      <c r="D713"/>
      <c r="E713"/>
      <c r="F713"/>
      <c r="G713"/>
      <c r="H713"/>
    </row>
    <row r="714" spans="1:8" x14ac:dyDescent="0.15">
      <c r="A714" s="345"/>
      <c r="B714" s="298"/>
      <c r="C714" s="330"/>
      <c r="D714"/>
      <c r="E714"/>
      <c r="F714"/>
      <c r="G714"/>
      <c r="H714"/>
    </row>
    <row r="715" spans="1:8" x14ac:dyDescent="0.15">
      <c r="A715" s="345"/>
      <c r="B715" s="298"/>
      <c r="C715" s="330"/>
      <c r="D715"/>
      <c r="E715"/>
      <c r="F715"/>
      <c r="G715"/>
      <c r="H715"/>
    </row>
    <row r="716" spans="1:8" x14ac:dyDescent="0.15">
      <c r="A716" s="345"/>
      <c r="B716" s="298"/>
      <c r="C716" s="330"/>
      <c r="D716"/>
      <c r="E716"/>
      <c r="F716"/>
      <c r="G716"/>
      <c r="H716"/>
    </row>
    <row r="717" spans="1:8" x14ac:dyDescent="0.15">
      <c r="A717" s="345"/>
      <c r="B717" s="298"/>
      <c r="C717" s="330"/>
      <c r="D717"/>
      <c r="E717"/>
      <c r="F717"/>
      <c r="G717"/>
      <c r="H717"/>
    </row>
    <row r="718" spans="1:8" x14ac:dyDescent="0.15">
      <c r="A718" s="345"/>
      <c r="B718" s="298"/>
      <c r="C718" s="330"/>
      <c r="D718"/>
      <c r="E718"/>
      <c r="F718"/>
      <c r="G718"/>
      <c r="H718"/>
    </row>
    <row r="719" spans="1:8" x14ac:dyDescent="0.15">
      <c r="A719" s="345"/>
      <c r="B719" s="298"/>
      <c r="C719" s="330"/>
      <c r="D719"/>
      <c r="E719"/>
      <c r="F719"/>
      <c r="G719"/>
      <c r="H719"/>
    </row>
    <row r="720" spans="1:8" x14ac:dyDescent="0.15">
      <c r="A720" s="345"/>
      <c r="B720" s="298"/>
      <c r="C720" s="330"/>
      <c r="D720"/>
      <c r="E720"/>
      <c r="F720"/>
      <c r="G720"/>
      <c r="H720"/>
    </row>
    <row r="721" spans="1:8" x14ac:dyDescent="0.15">
      <c r="A721" s="345"/>
      <c r="B721" s="298"/>
      <c r="C721" s="330"/>
      <c r="D721"/>
      <c r="E721"/>
      <c r="F721"/>
      <c r="G721"/>
      <c r="H721"/>
    </row>
    <row r="722" spans="1:8" x14ac:dyDescent="0.15">
      <c r="A722" s="345"/>
      <c r="B722" s="298"/>
      <c r="C722" s="330"/>
      <c r="D722"/>
      <c r="E722"/>
      <c r="F722"/>
      <c r="G722"/>
      <c r="H722"/>
    </row>
    <row r="723" spans="1:8" x14ac:dyDescent="0.15">
      <c r="A723" s="345"/>
      <c r="B723" s="298"/>
      <c r="C723" s="330"/>
      <c r="D723"/>
      <c r="E723"/>
      <c r="F723"/>
      <c r="G723"/>
      <c r="H723"/>
    </row>
    <row r="724" spans="1:8" x14ac:dyDescent="0.15">
      <c r="A724" s="345"/>
      <c r="B724" s="298"/>
      <c r="C724" s="330"/>
      <c r="D724"/>
      <c r="E724"/>
      <c r="F724"/>
      <c r="G724"/>
      <c r="H724"/>
    </row>
    <row r="725" spans="1:8" x14ac:dyDescent="0.15">
      <c r="A725" s="345"/>
      <c r="B725" s="298"/>
      <c r="C725" s="330"/>
      <c r="D725"/>
      <c r="E725"/>
      <c r="F725"/>
      <c r="G725"/>
      <c r="H725"/>
    </row>
    <row r="726" spans="1:8" x14ac:dyDescent="0.15">
      <c r="A726" s="345"/>
      <c r="B726" s="298"/>
      <c r="C726" s="330"/>
      <c r="D726"/>
      <c r="E726"/>
      <c r="F726"/>
      <c r="G726"/>
      <c r="H726"/>
    </row>
    <row r="727" spans="1:8" x14ac:dyDescent="0.15">
      <c r="A727" s="345"/>
      <c r="B727" s="298"/>
      <c r="C727" s="330"/>
      <c r="D727"/>
      <c r="E727"/>
      <c r="F727"/>
      <c r="G727"/>
      <c r="H727"/>
    </row>
    <row r="728" spans="1:8" x14ac:dyDescent="0.15">
      <c r="A728" s="345"/>
      <c r="B728" s="298"/>
      <c r="C728" s="330"/>
      <c r="D728"/>
      <c r="E728"/>
      <c r="F728"/>
      <c r="G728"/>
      <c r="H728"/>
    </row>
    <row r="729" spans="1:8" x14ac:dyDescent="0.15">
      <c r="A729" s="345"/>
      <c r="B729" s="298"/>
      <c r="C729" s="330"/>
      <c r="D729"/>
      <c r="E729"/>
      <c r="F729"/>
      <c r="G729"/>
      <c r="H729"/>
    </row>
    <row r="730" spans="1:8" x14ac:dyDescent="0.15">
      <c r="A730" s="345"/>
      <c r="B730" s="298"/>
      <c r="C730" s="330"/>
      <c r="D730"/>
      <c r="E730"/>
      <c r="F730"/>
      <c r="G730"/>
      <c r="H730"/>
    </row>
    <row r="731" spans="1:8" x14ac:dyDescent="0.15">
      <c r="A731" s="345"/>
      <c r="B731" s="298"/>
      <c r="C731" s="330"/>
      <c r="D731"/>
      <c r="E731"/>
      <c r="F731"/>
      <c r="G731"/>
      <c r="H731"/>
    </row>
    <row r="732" spans="1:8" x14ac:dyDescent="0.15">
      <c r="A732" s="345"/>
      <c r="B732" s="298"/>
      <c r="C732" s="330"/>
      <c r="D732"/>
      <c r="E732"/>
      <c r="F732"/>
      <c r="G732"/>
      <c r="H732"/>
    </row>
    <row r="733" spans="1:8" x14ac:dyDescent="0.15">
      <c r="A733" s="345"/>
      <c r="B733" s="298"/>
      <c r="C733" s="330"/>
      <c r="D733"/>
      <c r="E733"/>
      <c r="F733"/>
      <c r="G733"/>
      <c r="H733"/>
    </row>
    <row r="734" spans="1:8" x14ac:dyDescent="0.15">
      <c r="A734" s="345"/>
      <c r="B734" s="298"/>
      <c r="C734" s="330"/>
      <c r="D734"/>
      <c r="E734"/>
      <c r="F734"/>
      <c r="G734"/>
      <c r="H734"/>
    </row>
    <row r="735" spans="1:8" x14ac:dyDescent="0.15">
      <c r="A735" s="345"/>
      <c r="B735" s="298"/>
      <c r="C735" s="330"/>
      <c r="D735"/>
      <c r="E735"/>
      <c r="F735"/>
      <c r="G735"/>
      <c r="H735"/>
    </row>
    <row r="736" spans="1:8" x14ac:dyDescent="0.15">
      <c r="A736" s="345"/>
      <c r="B736" s="298"/>
      <c r="C736" s="330"/>
      <c r="D736"/>
      <c r="E736"/>
      <c r="F736"/>
      <c r="G736"/>
      <c r="H736"/>
    </row>
    <row r="737" spans="1:8" x14ac:dyDescent="0.15">
      <c r="A737" s="345"/>
      <c r="B737" s="298"/>
      <c r="C737" s="330"/>
      <c r="D737"/>
      <c r="E737"/>
      <c r="F737"/>
      <c r="G737"/>
      <c r="H737"/>
    </row>
    <row r="738" spans="1:8" x14ac:dyDescent="0.15">
      <c r="A738" s="345"/>
      <c r="B738" s="298"/>
      <c r="C738" s="330"/>
      <c r="D738"/>
      <c r="E738"/>
      <c r="F738"/>
      <c r="G738"/>
      <c r="H738"/>
    </row>
    <row r="739" spans="1:8" x14ac:dyDescent="0.15">
      <c r="A739" s="345"/>
      <c r="B739" s="298"/>
      <c r="C739" s="330"/>
      <c r="D739"/>
      <c r="E739"/>
      <c r="F739"/>
      <c r="G739"/>
      <c r="H739"/>
    </row>
    <row r="740" spans="1:8" x14ac:dyDescent="0.15">
      <c r="A740" s="345"/>
      <c r="B740" s="298"/>
      <c r="C740" s="330"/>
      <c r="D740"/>
      <c r="E740"/>
      <c r="F740"/>
      <c r="G740"/>
      <c r="H740"/>
    </row>
    <row r="741" spans="1:8" x14ac:dyDescent="0.15">
      <c r="A741" s="345"/>
      <c r="B741" s="298"/>
      <c r="C741" s="330"/>
      <c r="D741"/>
      <c r="E741"/>
      <c r="F741"/>
      <c r="G741"/>
      <c r="H741"/>
    </row>
    <row r="742" spans="1:8" x14ac:dyDescent="0.15">
      <c r="A742" s="345"/>
      <c r="B742" s="298"/>
      <c r="C742" s="330"/>
      <c r="D742"/>
      <c r="E742"/>
      <c r="F742"/>
      <c r="G742"/>
      <c r="H742"/>
    </row>
    <row r="743" spans="1:8" x14ac:dyDescent="0.15">
      <c r="A743" s="345"/>
      <c r="B743" s="298"/>
      <c r="C743" s="330"/>
      <c r="D743"/>
      <c r="E743"/>
      <c r="F743"/>
      <c r="G743"/>
      <c r="H743"/>
    </row>
    <row r="744" spans="1:8" x14ac:dyDescent="0.15">
      <c r="A744" s="345"/>
      <c r="B744" s="298"/>
      <c r="C744" s="330"/>
      <c r="D744"/>
      <c r="E744"/>
      <c r="F744"/>
      <c r="G744"/>
      <c r="H744"/>
    </row>
    <row r="745" spans="1:8" x14ac:dyDescent="0.15">
      <c r="A745" s="345"/>
      <c r="B745" s="298"/>
      <c r="C745" s="330"/>
      <c r="D745"/>
      <c r="E745"/>
      <c r="F745"/>
      <c r="G745"/>
      <c r="H745"/>
    </row>
    <row r="746" spans="1:8" x14ac:dyDescent="0.15">
      <c r="A746" s="345"/>
      <c r="B746" s="298"/>
      <c r="C746" s="330"/>
      <c r="D746"/>
      <c r="E746"/>
      <c r="F746"/>
      <c r="G746"/>
      <c r="H746"/>
    </row>
    <row r="747" spans="1:8" x14ac:dyDescent="0.15">
      <c r="A747" s="345"/>
      <c r="B747" s="298"/>
      <c r="C747" s="330"/>
      <c r="D747"/>
      <c r="E747"/>
      <c r="F747"/>
      <c r="G747"/>
      <c r="H747"/>
    </row>
    <row r="748" spans="1:8" x14ac:dyDescent="0.15">
      <c r="A748" s="345"/>
      <c r="B748" s="298"/>
      <c r="C748" s="330"/>
      <c r="D748"/>
      <c r="E748"/>
      <c r="F748"/>
      <c r="G748"/>
      <c r="H748"/>
    </row>
    <row r="749" spans="1:8" x14ac:dyDescent="0.15">
      <c r="A749" s="345"/>
      <c r="B749" s="298"/>
      <c r="C749" s="330"/>
      <c r="D749"/>
      <c r="E749"/>
      <c r="F749"/>
      <c r="G749"/>
      <c r="H749"/>
    </row>
    <row r="750" spans="1:8" x14ac:dyDescent="0.15">
      <c r="A750" s="345"/>
      <c r="B750" s="298"/>
      <c r="C750" s="330"/>
      <c r="D750"/>
      <c r="E750"/>
      <c r="F750"/>
      <c r="G750"/>
      <c r="H750"/>
    </row>
    <row r="751" spans="1:8" x14ac:dyDescent="0.15">
      <c r="A751" s="345"/>
      <c r="B751" s="298"/>
      <c r="C751" s="330"/>
      <c r="D751"/>
      <c r="E751"/>
      <c r="F751"/>
      <c r="G751"/>
      <c r="H751"/>
    </row>
    <row r="752" spans="1:8" x14ac:dyDescent="0.15">
      <c r="A752" s="345"/>
      <c r="B752" s="298"/>
      <c r="C752" s="330"/>
      <c r="D752"/>
      <c r="E752"/>
      <c r="F752"/>
      <c r="G752"/>
      <c r="H752"/>
    </row>
    <row r="753" spans="1:8" x14ac:dyDescent="0.15">
      <c r="A753" s="345"/>
      <c r="B753" s="298"/>
      <c r="C753" s="330"/>
      <c r="D753"/>
      <c r="E753"/>
      <c r="F753"/>
      <c r="G753"/>
      <c r="H753"/>
    </row>
    <row r="754" spans="1:8" x14ac:dyDescent="0.15">
      <c r="A754" s="345"/>
      <c r="B754" s="298"/>
      <c r="C754" s="330"/>
      <c r="D754"/>
      <c r="E754"/>
      <c r="F754"/>
      <c r="G754"/>
      <c r="H754"/>
    </row>
    <row r="755" spans="1:8" x14ac:dyDescent="0.15">
      <c r="A755" s="345"/>
      <c r="B755" s="298"/>
      <c r="C755" s="330"/>
      <c r="D755"/>
      <c r="E755"/>
      <c r="F755"/>
      <c r="G755"/>
      <c r="H755"/>
    </row>
    <row r="756" spans="1:8" x14ac:dyDescent="0.15">
      <c r="A756" s="345"/>
      <c r="B756" s="298"/>
      <c r="C756" s="330"/>
      <c r="D756"/>
      <c r="E756"/>
      <c r="F756"/>
      <c r="G756"/>
      <c r="H756"/>
    </row>
    <row r="757" spans="1:8" x14ac:dyDescent="0.15">
      <c r="A757" s="345"/>
      <c r="B757" s="298"/>
      <c r="C757" s="330"/>
      <c r="D757"/>
      <c r="E757"/>
      <c r="F757"/>
      <c r="G757"/>
      <c r="H757"/>
    </row>
    <row r="758" spans="1:8" x14ac:dyDescent="0.15">
      <c r="A758" s="345"/>
      <c r="B758" s="298"/>
      <c r="C758" s="330"/>
      <c r="D758"/>
      <c r="E758"/>
      <c r="F758"/>
      <c r="G758"/>
      <c r="H758"/>
    </row>
    <row r="759" spans="1:8" x14ac:dyDescent="0.15">
      <c r="A759" s="345"/>
      <c r="B759" s="298"/>
      <c r="C759" s="330"/>
      <c r="D759"/>
      <c r="E759"/>
      <c r="F759"/>
      <c r="G759"/>
      <c r="H759"/>
    </row>
    <row r="760" spans="1:8" x14ac:dyDescent="0.15">
      <c r="A760" s="345"/>
      <c r="B760" s="298"/>
      <c r="C760" s="330"/>
      <c r="D760"/>
      <c r="E760"/>
      <c r="F760"/>
      <c r="G760"/>
      <c r="H760"/>
    </row>
    <row r="761" spans="1:8" x14ac:dyDescent="0.15">
      <c r="A761" s="345"/>
      <c r="B761" s="298"/>
      <c r="C761" s="330"/>
      <c r="D761"/>
      <c r="E761"/>
      <c r="F761"/>
      <c r="G761"/>
      <c r="H761"/>
    </row>
    <row r="762" spans="1:8" x14ac:dyDescent="0.15">
      <c r="A762" s="345"/>
      <c r="B762" s="298"/>
      <c r="C762" s="330"/>
      <c r="D762"/>
      <c r="E762"/>
      <c r="F762"/>
      <c r="G762"/>
      <c r="H762"/>
    </row>
    <row r="763" spans="1:8" x14ac:dyDescent="0.15">
      <c r="A763" s="345"/>
      <c r="B763" s="298"/>
      <c r="C763" s="330"/>
      <c r="D763"/>
      <c r="E763"/>
      <c r="F763"/>
      <c r="G763"/>
      <c r="H763"/>
    </row>
    <row r="764" spans="1:8" x14ac:dyDescent="0.15">
      <c r="A764" s="345"/>
      <c r="B764" s="298"/>
      <c r="C764" s="330"/>
      <c r="D764"/>
      <c r="E764"/>
      <c r="F764"/>
      <c r="G764"/>
      <c r="H764"/>
    </row>
    <row r="765" spans="1:8" x14ac:dyDescent="0.15">
      <c r="A765" s="345"/>
      <c r="B765" s="298"/>
      <c r="C765" s="330"/>
      <c r="D765"/>
      <c r="E765"/>
      <c r="F765"/>
      <c r="G765"/>
      <c r="H765"/>
    </row>
    <row r="766" spans="1:8" x14ac:dyDescent="0.15">
      <c r="A766" s="345"/>
      <c r="B766" s="298"/>
      <c r="C766" s="330"/>
      <c r="D766"/>
      <c r="E766"/>
      <c r="F766"/>
      <c r="G766"/>
      <c r="H766"/>
    </row>
    <row r="767" spans="1:8" x14ac:dyDescent="0.15">
      <c r="A767" s="345"/>
      <c r="B767" s="298"/>
      <c r="C767" s="330"/>
      <c r="D767"/>
      <c r="E767"/>
      <c r="F767"/>
      <c r="G767"/>
      <c r="H767"/>
    </row>
    <row r="768" spans="1:8" x14ac:dyDescent="0.15">
      <c r="A768" s="345"/>
      <c r="B768" s="298"/>
      <c r="C768" s="330"/>
      <c r="D768"/>
      <c r="E768"/>
      <c r="F768"/>
      <c r="G768"/>
      <c r="H768"/>
    </row>
    <row r="769" spans="1:8" x14ac:dyDescent="0.15">
      <c r="A769" s="345"/>
      <c r="B769" s="298"/>
      <c r="C769" s="330"/>
      <c r="D769"/>
      <c r="E769"/>
      <c r="F769"/>
      <c r="G769"/>
      <c r="H769"/>
    </row>
    <row r="770" spans="1:8" x14ac:dyDescent="0.15">
      <c r="A770" s="345"/>
      <c r="B770" s="298"/>
      <c r="C770" s="330"/>
      <c r="D770"/>
      <c r="E770"/>
      <c r="F770"/>
      <c r="G770"/>
      <c r="H770"/>
    </row>
    <row r="771" spans="1:8" x14ac:dyDescent="0.15">
      <c r="A771" s="345"/>
      <c r="B771" s="298"/>
      <c r="C771" s="330"/>
      <c r="D771"/>
      <c r="E771"/>
      <c r="F771"/>
      <c r="G771"/>
      <c r="H771"/>
    </row>
    <row r="772" spans="1:8" x14ac:dyDescent="0.15">
      <c r="A772" s="345"/>
      <c r="B772" s="298"/>
      <c r="C772" s="330"/>
      <c r="D772"/>
      <c r="E772"/>
      <c r="F772"/>
      <c r="G772"/>
      <c r="H772"/>
    </row>
    <row r="773" spans="1:8" x14ac:dyDescent="0.15">
      <c r="A773" s="345"/>
      <c r="B773" s="298"/>
      <c r="C773" s="330"/>
      <c r="D773"/>
      <c r="E773"/>
      <c r="F773"/>
      <c r="G773"/>
      <c r="H773"/>
    </row>
    <row r="774" spans="1:8" x14ac:dyDescent="0.15">
      <c r="A774" s="345"/>
      <c r="B774" s="298"/>
      <c r="C774" s="330"/>
      <c r="D774"/>
      <c r="E774"/>
      <c r="F774"/>
      <c r="G774"/>
      <c r="H774"/>
    </row>
    <row r="775" spans="1:8" x14ac:dyDescent="0.15">
      <c r="A775" s="345"/>
      <c r="B775" s="298"/>
      <c r="C775" s="330"/>
      <c r="D775"/>
      <c r="E775"/>
      <c r="F775"/>
      <c r="G775"/>
      <c r="H775"/>
    </row>
    <row r="776" spans="1:8" x14ac:dyDescent="0.15">
      <c r="A776" s="345"/>
      <c r="B776" s="298"/>
      <c r="C776" s="330"/>
      <c r="D776"/>
      <c r="E776"/>
      <c r="F776"/>
      <c r="G776"/>
      <c r="H776"/>
    </row>
    <row r="777" spans="1:8" x14ac:dyDescent="0.15">
      <c r="A777" s="345"/>
      <c r="B777" s="298"/>
      <c r="C777" s="330"/>
      <c r="D777"/>
      <c r="E777"/>
      <c r="F777"/>
      <c r="G777"/>
      <c r="H777"/>
    </row>
    <row r="778" spans="1:8" x14ac:dyDescent="0.15">
      <c r="A778" s="345"/>
      <c r="B778" s="298"/>
      <c r="C778" s="330"/>
      <c r="D778"/>
      <c r="E778"/>
      <c r="F778"/>
      <c r="G778"/>
      <c r="H778"/>
    </row>
    <row r="779" spans="1:8" x14ac:dyDescent="0.15">
      <c r="A779" s="345"/>
      <c r="B779" s="298"/>
      <c r="C779" s="330"/>
      <c r="D779"/>
      <c r="E779"/>
      <c r="F779"/>
      <c r="G779"/>
      <c r="H779"/>
    </row>
    <row r="780" spans="1:8" x14ac:dyDescent="0.15">
      <c r="A780" s="345"/>
      <c r="B780" s="298"/>
      <c r="C780" s="330"/>
      <c r="D780"/>
      <c r="E780"/>
      <c r="F780"/>
      <c r="G780"/>
      <c r="H780"/>
    </row>
    <row r="781" spans="1:8" x14ac:dyDescent="0.15">
      <c r="A781" s="345"/>
      <c r="B781" s="298"/>
      <c r="C781" s="330"/>
      <c r="D781"/>
      <c r="E781"/>
      <c r="F781"/>
      <c r="G781"/>
      <c r="H781"/>
    </row>
    <row r="782" spans="1:8" x14ac:dyDescent="0.15">
      <c r="A782" s="345"/>
      <c r="B782" s="298"/>
      <c r="C782" s="330"/>
      <c r="D782"/>
      <c r="E782"/>
      <c r="F782"/>
      <c r="G782"/>
      <c r="H782"/>
    </row>
    <row r="783" spans="1:8" x14ac:dyDescent="0.15">
      <c r="A783" s="345"/>
      <c r="B783" s="298"/>
      <c r="C783" s="330"/>
      <c r="D783"/>
      <c r="E783"/>
      <c r="F783"/>
      <c r="G783"/>
      <c r="H783"/>
    </row>
    <row r="784" spans="1:8" x14ac:dyDescent="0.15">
      <c r="A784" s="345"/>
      <c r="B784" s="298"/>
      <c r="C784" s="330"/>
      <c r="D784"/>
      <c r="E784"/>
      <c r="F784"/>
      <c r="G784"/>
      <c r="H784"/>
    </row>
    <row r="785" spans="1:8" x14ac:dyDescent="0.15">
      <c r="A785" s="345"/>
      <c r="B785" s="298"/>
      <c r="C785" s="330"/>
      <c r="D785"/>
      <c r="E785"/>
      <c r="F785"/>
      <c r="G785"/>
      <c r="H785"/>
    </row>
    <row r="786" spans="1:8" x14ac:dyDescent="0.15">
      <c r="A786" s="345"/>
      <c r="B786" s="298"/>
      <c r="C786" s="330"/>
      <c r="D786"/>
      <c r="E786"/>
      <c r="F786"/>
      <c r="G786"/>
      <c r="H786"/>
    </row>
    <row r="787" spans="1:8" x14ac:dyDescent="0.15">
      <c r="A787" s="345"/>
      <c r="B787" s="298"/>
      <c r="C787" s="330"/>
      <c r="D787"/>
      <c r="E787"/>
      <c r="F787"/>
      <c r="G787"/>
      <c r="H787"/>
    </row>
    <row r="788" spans="1:8" x14ac:dyDescent="0.15">
      <c r="A788" s="345"/>
      <c r="B788" s="298"/>
      <c r="C788" s="330"/>
      <c r="D788"/>
      <c r="E788"/>
      <c r="F788"/>
      <c r="G788"/>
      <c r="H788"/>
    </row>
    <row r="789" spans="1:8" x14ac:dyDescent="0.15">
      <c r="A789" s="345"/>
      <c r="B789" s="298"/>
      <c r="C789" s="330"/>
      <c r="D789"/>
      <c r="E789"/>
      <c r="F789"/>
      <c r="G789"/>
      <c r="H789"/>
    </row>
    <row r="790" spans="1:8" x14ac:dyDescent="0.15">
      <c r="A790" s="345"/>
      <c r="B790" s="298"/>
      <c r="C790" s="330"/>
      <c r="D790"/>
      <c r="E790"/>
      <c r="F790"/>
      <c r="G790"/>
      <c r="H790"/>
    </row>
    <row r="791" spans="1:8" x14ac:dyDescent="0.15">
      <c r="A791" s="345"/>
      <c r="B791" s="298"/>
      <c r="C791" s="330"/>
      <c r="D791"/>
      <c r="E791"/>
      <c r="F791"/>
      <c r="G791"/>
      <c r="H791"/>
    </row>
    <row r="792" spans="1:8" x14ac:dyDescent="0.15">
      <c r="A792" s="345"/>
      <c r="B792" s="298"/>
      <c r="C792" s="330"/>
      <c r="D792"/>
      <c r="E792"/>
      <c r="F792"/>
      <c r="G792"/>
      <c r="H792"/>
    </row>
    <row r="793" spans="1:8" x14ac:dyDescent="0.15">
      <c r="A793" s="345"/>
      <c r="B793" s="298"/>
      <c r="C793" s="330"/>
      <c r="D793"/>
      <c r="E793"/>
      <c r="F793"/>
      <c r="G793"/>
      <c r="H793"/>
    </row>
    <row r="794" spans="1:8" x14ac:dyDescent="0.15">
      <c r="A794" s="345"/>
      <c r="B794" s="298"/>
      <c r="C794" s="330"/>
      <c r="D794"/>
      <c r="E794"/>
      <c r="F794"/>
      <c r="G794"/>
      <c r="H794"/>
    </row>
    <row r="795" spans="1:8" x14ac:dyDescent="0.15">
      <c r="A795" s="345"/>
      <c r="B795" s="298"/>
      <c r="C795" s="330"/>
      <c r="D795"/>
      <c r="E795"/>
      <c r="F795"/>
      <c r="G795"/>
      <c r="H795"/>
    </row>
    <row r="796" spans="1:8" x14ac:dyDescent="0.15">
      <c r="A796" s="345"/>
      <c r="B796" s="298"/>
      <c r="C796" s="330"/>
      <c r="D796"/>
      <c r="E796"/>
      <c r="F796"/>
      <c r="G796"/>
      <c r="H796"/>
    </row>
    <row r="797" spans="1:8" x14ac:dyDescent="0.15">
      <c r="A797" s="345"/>
      <c r="B797" s="298"/>
      <c r="C797" s="330"/>
      <c r="D797"/>
      <c r="E797"/>
      <c r="F797"/>
      <c r="G797"/>
      <c r="H797"/>
    </row>
    <row r="798" spans="1:8" x14ac:dyDescent="0.15">
      <c r="A798" s="345"/>
      <c r="B798" s="298"/>
      <c r="C798" s="330"/>
      <c r="D798"/>
      <c r="E798"/>
      <c r="F798"/>
      <c r="G798"/>
      <c r="H798"/>
    </row>
    <row r="799" spans="1:8" x14ac:dyDescent="0.15">
      <c r="A799" s="345"/>
      <c r="B799" s="298"/>
      <c r="C799" s="330"/>
      <c r="D799"/>
      <c r="E799"/>
      <c r="F799"/>
      <c r="G799"/>
      <c r="H799"/>
    </row>
    <row r="800" spans="1:8" x14ac:dyDescent="0.15">
      <c r="A800" s="345"/>
      <c r="B800" s="298"/>
      <c r="C800" s="330"/>
      <c r="D800"/>
      <c r="E800"/>
      <c r="F800"/>
      <c r="G800"/>
      <c r="H800"/>
    </row>
    <row r="801" spans="1:8" x14ac:dyDescent="0.15">
      <c r="A801" s="345"/>
      <c r="B801" s="298"/>
      <c r="C801" s="330"/>
      <c r="D801"/>
      <c r="E801"/>
      <c r="F801"/>
      <c r="G801"/>
      <c r="H801"/>
    </row>
    <row r="802" spans="1:8" x14ac:dyDescent="0.15">
      <c r="A802" s="345"/>
      <c r="B802" s="298"/>
      <c r="C802" s="330"/>
      <c r="D802"/>
      <c r="E802"/>
      <c r="F802"/>
      <c r="G802"/>
      <c r="H802"/>
    </row>
    <row r="803" spans="1:8" x14ac:dyDescent="0.15">
      <c r="A803" s="345"/>
      <c r="B803" s="298"/>
      <c r="C803" s="330"/>
      <c r="D803"/>
      <c r="E803"/>
      <c r="F803"/>
      <c r="G803"/>
      <c r="H803"/>
    </row>
    <row r="804" spans="1:8" x14ac:dyDescent="0.15">
      <c r="A804" s="345"/>
      <c r="B804" s="298"/>
      <c r="C804" s="330"/>
      <c r="D804"/>
      <c r="E804"/>
      <c r="F804"/>
      <c r="G804"/>
      <c r="H804"/>
    </row>
    <row r="805" spans="1:8" x14ac:dyDescent="0.15">
      <c r="A805" s="345"/>
      <c r="B805" s="298"/>
      <c r="C805" s="330"/>
      <c r="D805"/>
      <c r="E805"/>
      <c r="F805"/>
      <c r="G805"/>
      <c r="H805"/>
    </row>
    <row r="806" spans="1:8" x14ac:dyDescent="0.15">
      <c r="A806" s="345"/>
      <c r="B806" s="298"/>
      <c r="C806" s="330"/>
      <c r="D806"/>
      <c r="E806"/>
      <c r="F806"/>
      <c r="G806"/>
      <c r="H806"/>
    </row>
    <row r="807" spans="1:8" x14ac:dyDescent="0.15">
      <c r="A807" s="345"/>
      <c r="B807" s="298"/>
      <c r="C807" s="330"/>
      <c r="D807"/>
      <c r="E807"/>
      <c r="F807"/>
      <c r="G807"/>
      <c r="H807"/>
    </row>
    <row r="808" spans="1:8" x14ac:dyDescent="0.15">
      <c r="A808" s="345"/>
      <c r="B808" s="298"/>
      <c r="C808" s="330"/>
      <c r="D808"/>
      <c r="E808"/>
      <c r="F808"/>
      <c r="G808"/>
      <c r="H808"/>
    </row>
    <row r="809" spans="1:8" x14ac:dyDescent="0.15">
      <c r="A809" s="345"/>
      <c r="B809" s="298"/>
      <c r="C809" s="330"/>
      <c r="D809"/>
      <c r="E809"/>
      <c r="F809"/>
      <c r="G809"/>
      <c r="H809"/>
    </row>
    <row r="810" spans="1:8" x14ac:dyDescent="0.15">
      <c r="A810" s="345"/>
      <c r="B810" s="298"/>
      <c r="C810" s="330"/>
      <c r="D810"/>
      <c r="E810"/>
      <c r="F810"/>
      <c r="G810"/>
      <c r="H810"/>
    </row>
    <row r="811" spans="1:8" x14ac:dyDescent="0.15">
      <c r="A811" s="345"/>
      <c r="B811" s="298"/>
      <c r="C811" s="330"/>
      <c r="D811"/>
      <c r="E811"/>
      <c r="F811"/>
      <c r="G811"/>
      <c r="H811"/>
    </row>
    <row r="812" spans="1:8" x14ac:dyDescent="0.15">
      <c r="A812" s="345"/>
      <c r="B812" s="298"/>
      <c r="C812" s="330"/>
      <c r="D812"/>
      <c r="E812"/>
      <c r="F812"/>
      <c r="G812"/>
      <c r="H812"/>
    </row>
    <row r="813" spans="1:8" x14ac:dyDescent="0.15">
      <c r="A813" s="345"/>
      <c r="B813" s="298"/>
      <c r="C813" s="330"/>
      <c r="D813"/>
      <c r="E813"/>
      <c r="F813"/>
      <c r="G813"/>
      <c r="H813"/>
    </row>
    <row r="814" spans="1:8" x14ac:dyDescent="0.15">
      <c r="A814" s="345"/>
      <c r="B814" s="298"/>
      <c r="C814" s="330"/>
      <c r="D814"/>
      <c r="E814"/>
      <c r="F814"/>
      <c r="G814"/>
      <c r="H814"/>
    </row>
    <row r="815" spans="1:8" x14ac:dyDescent="0.15">
      <c r="A815" s="345"/>
      <c r="B815" s="298"/>
      <c r="C815" s="330"/>
      <c r="D815"/>
      <c r="E815"/>
      <c r="F815"/>
      <c r="G815"/>
      <c r="H815"/>
    </row>
    <row r="816" spans="1:8" x14ac:dyDescent="0.15">
      <c r="A816" s="345"/>
      <c r="B816" s="298"/>
      <c r="C816" s="330"/>
      <c r="D816"/>
      <c r="E816"/>
      <c r="F816"/>
      <c r="G816"/>
      <c r="H816"/>
    </row>
    <row r="817" spans="1:8" x14ac:dyDescent="0.15">
      <c r="A817" s="345"/>
      <c r="B817" s="298"/>
      <c r="C817" s="330"/>
      <c r="D817"/>
      <c r="E817"/>
      <c r="F817"/>
      <c r="G817"/>
      <c r="H817"/>
    </row>
    <row r="818" spans="1:8" x14ac:dyDescent="0.15">
      <c r="A818" s="345"/>
      <c r="B818" s="298"/>
      <c r="C818" s="330"/>
      <c r="D818"/>
      <c r="E818"/>
      <c r="F818"/>
      <c r="G818"/>
      <c r="H818"/>
    </row>
    <row r="819" spans="1:8" x14ac:dyDescent="0.15">
      <c r="A819" s="345"/>
      <c r="B819" s="298"/>
      <c r="C819" s="330"/>
      <c r="D819"/>
      <c r="E819"/>
      <c r="F819"/>
      <c r="G819"/>
      <c r="H819"/>
    </row>
    <row r="820" spans="1:8" x14ac:dyDescent="0.15">
      <c r="A820" s="345"/>
      <c r="B820" s="298"/>
      <c r="C820" s="330"/>
      <c r="D820"/>
      <c r="E820"/>
      <c r="F820"/>
      <c r="G820"/>
      <c r="H820"/>
    </row>
    <row r="821" spans="1:8" x14ac:dyDescent="0.15">
      <c r="A821" s="345"/>
      <c r="B821" s="298"/>
      <c r="C821" s="330"/>
      <c r="D821"/>
      <c r="E821"/>
      <c r="F821"/>
      <c r="G821"/>
      <c r="H821"/>
    </row>
    <row r="822" spans="1:8" x14ac:dyDescent="0.15">
      <c r="A822" s="345"/>
      <c r="B822" s="298"/>
      <c r="C822" s="330"/>
      <c r="D822"/>
      <c r="E822"/>
      <c r="F822"/>
      <c r="G822"/>
      <c r="H822"/>
    </row>
    <row r="823" spans="1:8" x14ac:dyDescent="0.15">
      <c r="A823" s="345"/>
      <c r="B823" s="298"/>
      <c r="C823" s="330"/>
      <c r="D823"/>
      <c r="E823"/>
      <c r="F823"/>
      <c r="G823"/>
      <c r="H823"/>
    </row>
    <row r="824" spans="1:8" x14ac:dyDescent="0.15">
      <c r="A824" s="345"/>
      <c r="B824" s="298"/>
      <c r="C824" s="330"/>
      <c r="D824"/>
      <c r="E824"/>
      <c r="F824"/>
      <c r="G824"/>
      <c r="H824"/>
    </row>
    <row r="825" spans="1:8" x14ac:dyDescent="0.15">
      <c r="A825" s="345"/>
      <c r="B825" s="298"/>
      <c r="C825" s="330"/>
      <c r="D825"/>
      <c r="E825"/>
      <c r="F825"/>
      <c r="G825"/>
      <c r="H825"/>
    </row>
    <row r="826" spans="1:8" x14ac:dyDescent="0.15">
      <c r="A826" s="345"/>
      <c r="B826" s="298"/>
      <c r="C826" s="330"/>
      <c r="D826"/>
      <c r="E826"/>
      <c r="F826"/>
      <c r="G826"/>
      <c r="H826"/>
    </row>
    <row r="827" spans="1:8" x14ac:dyDescent="0.15">
      <c r="A827" s="345"/>
      <c r="B827" s="298"/>
      <c r="C827" s="330"/>
      <c r="D827"/>
      <c r="E827"/>
      <c r="F827"/>
      <c r="G827"/>
      <c r="H827"/>
    </row>
    <row r="828" spans="1:8" x14ac:dyDescent="0.15">
      <c r="A828" s="345"/>
      <c r="B828" s="298"/>
      <c r="C828" s="330"/>
      <c r="D828"/>
      <c r="E828"/>
      <c r="F828"/>
      <c r="G828"/>
      <c r="H828"/>
    </row>
    <row r="829" spans="1:8" x14ac:dyDescent="0.15">
      <c r="A829" s="345"/>
      <c r="B829" s="298"/>
      <c r="C829" s="330"/>
      <c r="D829"/>
      <c r="E829"/>
      <c r="F829"/>
      <c r="G829"/>
      <c r="H829"/>
    </row>
    <row r="830" spans="1:8" x14ac:dyDescent="0.15">
      <c r="A830" s="345"/>
      <c r="B830" s="298"/>
      <c r="C830" s="330"/>
      <c r="D830"/>
      <c r="E830"/>
      <c r="F830"/>
      <c r="G830"/>
      <c r="H830"/>
    </row>
    <row r="831" spans="1:8" x14ac:dyDescent="0.15">
      <c r="A831" s="345"/>
      <c r="B831" s="298"/>
      <c r="C831" s="330"/>
      <c r="D831"/>
      <c r="E831"/>
      <c r="F831"/>
      <c r="G831"/>
      <c r="H831"/>
    </row>
    <row r="832" spans="1:8" x14ac:dyDescent="0.15">
      <c r="A832" s="345"/>
      <c r="B832" s="298"/>
      <c r="C832" s="330"/>
      <c r="D832"/>
      <c r="E832"/>
      <c r="F832"/>
      <c r="G832"/>
      <c r="H832"/>
    </row>
    <row r="833" spans="1:8" x14ac:dyDescent="0.15">
      <c r="A833" s="345"/>
      <c r="B833" s="298"/>
      <c r="C833" s="330"/>
      <c r="D833"/>
      <c r="E833"/>
      <c r="F833"/>
      <c r="G833"/>
      <c r="H833"/>
    </row>
    <row r="834" spans="1:8" x14ac:dyDescent="0.15">
      <c r="A834" s="345"/>
      <c r="B834" s="298"/>
      <c r="C834" s="330"/>
      <c r="D834"/>
      <c r="E834"/>
      <c r="F834"/>
      <c r="G834"/>
      <c r="H834"/>
    </row>
    <row r="835" spans="1:8" x14ac:dyDescent="0.15">
      <c r="A835" s="345"/>
      <c r="B835" s="298"/>
      <c r="C835" s="330"/>
      <c r="D835"/>
      <c r="E835"/>
      <c r="F835"/>
      <c r="G835"/>
      <c r="H835"/>
    </row>
    <row r="836" spans="1:8" x14ac:dyDescent="0.15">
      <c r="A836" s="345"/>
      <c r="B836" s="298"/>
      <c r="C836" s="330"/>
      <c r="D836"/>
      <c r="E836"/>
      <c r="F836"/>
      <c r="G836"/>
      <c r="H836"/>
    </row>
    <row r="837" spans="1:8" x14ac:dyDescent="0.15">
      <c r="A837" s="345"/>
      <c r="B837" s="298"/>
      <c r="C837" s="330"/>
      <c r="D837"/>
      <c r="E837"/>
      <c r="F837"/>
      <c r="G837"/>
      <c r="H837"/>
    </row>
    <row r="838" spans="1:8" x14ac:dyDescent="0.15">
      <c r="A838" s="345"/>
      <c r="B838" s="298"/>
      <c r="C838" s="330"/>
      <c r="D838"/>
      <c r="E838"/>
      <c r="F838"/>
      <c r="G838"/>
      <c r="H838"/>
    </row>
    <row r="839" spans="1:8" x14ac:dyDescent="0.15">
      <c r="A839" s="345"/>
      <c r="B839" s="298"/>
      <c r="C839" s="330"/>
      <c r="D839"/>
      <c r="E839"/>
      <c r="F839"/>
      <c r="G839"/>
      <c r="H839"/>
    </row>
    <row r="840" spans="1:8" x14ac:dyDescent="0.15">
      <c r="A840" s="345"/>
      <c r="B840" s="298"/>
      <c r="C840" s="330"/>
      <c r="D840"/>
      <c r="E840"/>
      <c r="F840"/>
      <c r="G840"/>
      <c r="H840"/>
    </row>
    <row r="841" spans="1:8" x14ac:dyDescent="0.15">
      <c r="A841" s="345"/>
      <c r="B841" s="298"/>
      <c r="C841" s="330"/>
      <c r="D841"/>
      <c r="E841"/>
      <c r="F841"/>
      <c r="G841"/>
      <c r="H841"/>
    </row>
    <row r="842" spans="1:8" x14ac:dyDescent="0.15">
      <c r="A842" s="345"/>
      <c r="B842" s="298"/>
      <c r="C842" s="330"/>
      <c r="D842"/>
      <c r="E842"/>
      <c r="F842"/>
      <c r="G842"/>
      <c r="H842"/>
    </row>
    <row r="843" spans="1:8" x14ac:dyDescent="0.15">
      <c r="A843" s="345"/>
      <c r="B843" s="298"/>
      <c r="C843" s="330"/>
      <c r="D843"/>
      <c r="E843"/>
      <c r="F843"/>
      <c r="G843"/>
      <c r="H843"/>
    </row>
    <row r="844" spans="1:8" x14ac:dyDescent="0.15">
      <c r="A844" s="345"/>
      <c r="B844" s="298"/>
      <c r="C844" s="330"/>
      <c r="D844"/>
      <c r="E844"/>
      <c r="F844"/>
      <c r="G844"/>
      <c r="H844"/>
    </row>
    <row r="845" spans="1:8" x14ac:dyDescent="0.15">
      <c r="A845" s="345"/>
      <c r="B845" s="298"/>
      <c r="C845" s="330"/>
      <c r="D845"/>
      <c r="E845"/>
      <c r="F845"/>
      <c r="G845"/>
      <c r="H845"/>
    </row>
    <row r="846" spans="1:8" x14ac:dyDescent="0.15">
      <c r="A846" s="345"/>
      <c r="B846" s="298"/>
      <c r="C846" s="330"/>
      <c r="D846"/>
      <c r="E846"/>
      <c r="F846"/>
      <c r="G846"/>
      <c r="H846"/>
    </row>
    <row r="847" spans="1:8" x14ac:dyDescent="0.15">
      <c r="A847" s="345"/>
      <c r="B847" s="298"/>
      <c r="C847" s="330"/>
      <c r="D847"/>
      <c r="E847"/>
      <c r="F847"/>
      <c r="G847"/>
      <c r="H847"/>
    </row>
    <row r="848" spans="1:8" x14ac:dyDescent="0.15">
      <c r="A848" s="345"/>
      <c r="B848" s="298"/>
      <c r="C848" s="330"/>
      <c r="D848"/>
      <c r="E848"/>
      <c r="F848"/>
      <c r="G848"/>
      <c r="H848"/>
    </row>
    <row r="849" spans="1:8" x14ac:dyDescent="0.15">
      <c r="A849" s="345"/>
      <c r="B849" s="298"/>
      <c r="C849" s="330"/>
      <c r="D849"/>
      <c r="E849"/>
      <c r="F849"/>
      <c r="G849"/>
      <c r="H849"/>
    </row>
    <row r="850" spans="1:8" x14ac:dyDescent="0.15">
      <c r="A850" s="345"/>
      <c r="B850" s="298"/>
      <c r="C850" s="330"/>
      <c r="D850"/>
      <c r="E850"/>
      <c r="F850"/>
      <c r="G850"/>
      <c r="H850"/>
    </row>
    <row r="851" spans="1:8" x14ac:dyDescent="0.15">
      <c r="A851" s="345"/>
      <c r="B851" s="298"/>
      <c r="C851" s="330"/>
      <c r="D851"/>
      <c r="E851"/>
      <c r="F851"/>
      <c r="G851"/>
      <c r="H851"/>
    </row>
    <row r="852" spans="1:8" x14ac:dyDescent="0.15">
      <c r="A852" s="345"/>
      <c r="B852" s="298"/>
      <c r="C852" s="330"/>
      <c r="D852"/>
      <c r="E852"/>
      <c r="F852"/>
      <c r="G852"/>
      <c r="H852"/>
    </row>
    <row r="853" spans="1:8" x14ac:dyDescent="0.15">
      <c r="A853" s="345"/>
      <c r="B853" s="298"/>
      <c r="C853" s="330"/>
      <c r="D853"/>
      <c r="E853"/>
      <c r="F853"/>
      <c r="G853"/>
      <c r="H853"/>
    </row>
    <row r="854" spans="1:8" x14ac:dyDescent="0.15">
      <c r="A854" s="345"/>
      <c r="B854" s="298"/>
      <c r="C854" s="330"/>
      <c r="D854"/>
      <c r="E854"/>
      <c r="F854"/>
      <c r="G854"/>
      <c r="H854"/>
    </row>
    <row r="855" spans="1:8" x14ac:dyDescent="0.15">
      <c r="A855" s="345"/>
      <c r="B855" s="298"/>
      <c r="C855" s="330"/>
      <c r="D855"/>
      <c r="E855"/>
      <c r="F855"/>
      <c r="G855"/>
      <c r="H855"/>
    </row>
    <row r="856" spans="1:8" x14ac:dyDescent="0.15">
      <c r="A856" s="345"/>
      <c r="B856" s="298"/>
      <c r="C856" s="330"/>
      <c r="D856"/>
      <c r="E856"/>
      <c r="F856"/>
      <c r="G856"/>
      <c r="H856"/>
    </row>
    <row r="857" spans="1:8" x14ac:dyDescent="0.15">
      <c r="A857" s="345"/>
      <c r="B857" s="298"/>
      <c r="C857" s="330"/>
      <c r="D857"/>
      <c r="E857"/>
      <c r="F857"/>
      <c r="G857"/>
      <c r="H857"/>
    </row>
    <row r="858" spans="1:8" x14ac:dyDescent="0.15">
      <c r="A858" s="345"/>
      <c r="B858" s="298"/>
      <c r="C858" s="330"/>
      <c r="D858"/>
      <c r="E858"/>
      <c r="F858"/>
      <c r="G858"/>
      <c r="H858"/>
    </row>
    <row r="859" spans="1:8" x14ac:dyDescent="0.15">
      <c r="A859" s="345"/>
      <c r="B859" s="298"/>
      <c r="C859" s="330"/>
      <c r="D859"/>
      <c r="E859"/>
      <c r="F859"/>
      <c r="G859"/>
      <c r="H859"/>
    </row>
    <row r="860" spans="1:8" x14ac:dyDescent="0.15">
      <c r="A860" s="345"/>
      <c r="B860" s="298"/>
      <c r="C860" s="330"/>
      <c r="D860"/>
      <c r="E860"/>
      <c r="F860"/>
      <c r="G860"/>
      <c r="H860"/>
    </row>
    <row r="861" spans="1:8" x14ac:dyDescent="0.15">
      <c r="A861" s="345"/>
      <c r="B861" s="298"/>
      <c r="C861" s="330"/>
      <c r="D861"/>
      <c r="E861"/>
      <c r="F861"/>
      <c r="G861"/>
      <c r="H861"/>
    </row>
    <row r="862" spans="1:8" x14ac:dyDescent="0.15">
      <c r="A862" s="345"/>
      <c r="B862" s="298"/>
      <c r="C862" s="330"/>
      <c r="D862"/>
      <c r="E862"/>
      <c r="F862"/>
      <c r="G862"/>
      <c r="H862"/>
    </row>
    <row r="863" spans="1:8" x14ac:dyDescent="0.15">
      <c r="A863" s="345"/>
      <c r="B863" s="298"/>
      <c r="C863" s="330"/>
      <c r="D863"/>
      <c r="E863"/>
      <c r="F863"/>
      <c r="G863"/>
      <c r="H863"/>
    </row>
    <row r="864" spans="1:8" x14ac:dyDescent="0.15">
      <c r="A864" s="345"/>
      <c r="B864" s="298"/>
      <c r="C864" s="330"/>
      <c r="D864"/>
      <c r="E864"/>
      <c r="F864"/>
      <c r="G864"/>
      <c r="H864"/>
    </row>
    <row r="865" spans="1:8" x14ac:dyDescent="0.15">
      <c r="A865" s="345"/>
      <c r="B865" s="298"/>
      <c r="C865" s="330"/>
      <c r="D865"/>
      <c r="E865"/>
      <c r="F865"/>
      <c r="G865"/>
      <c r="H865"/>
    </row>
    <row r="866" spans="1:8" x14ac:dyDescent="0.15">
      <c r="A866" s="345"/>
      <c r="B866" s="298"/>
      <c r="C866" s="330"/>
      <c r="D866"/>
      <c r="E866"/>
      <c r="F866"/>
      <c r="G866"/>
      <c r="H866"/>
    </row>
    <row r="867" spans="1:8" x14ac:dyDescent="0.15">
      <c r="A867" s="345"/>
      <c r="B867" s="298"/>
      <c r="C867" s="330"/>
      <c r="D867"/>
      <c r="E867"/>
      <c r="F867"/>
      <c r="G867"/>
      <c r="H867"/>
    </row>
    <row r="868" spans="1:8" x14ac:dyDescent="0.15">
      <c r="A868" s="345"/>
      <c r="B868" s="298"/>
      <c r="C868" s="330"/>
      <c r="D868"/>
      <c r="E868"/>
      <c r="F868"/>
      <c r="G868"/>
      <c r="H868"/>
    </row>
    <row r="869" spans="1:8" x14ac:dyDescent="0.15">
      <c r="A869" s="345"/>
      <c r="B869" s="298"/>
      <c r="C869" s="330"/>
      <c r="D869"/>
      <c r="E869"/>
      <c r="F869"/>
      <c r="G869"/>
      <c r="H869"/>
    </row>
    <row r="870" spans="1:8" x14ac:dyDescent="0.15">
      <c r="A870" s="345"/>
      <c r="B870" s="298"/>
      <c r="C870" s="330"/>
      <c r="D870"/>
      <c r="E870"/>
      <c r="F870"/>
      <c r="G870"/>
      <c r="H870"/>
    </row>
    <row r="871" spans="1:8" x14ac:dyDescent="0.15">
      <c r="A871" s="345"/>
      <c r="B871" s="298"/>
      <c r="C871" s="330"/>
      <c r="D871"/>
      <c r="E871"/>
      <c r="F871"/>
      <c r="G871"/>
      <c r="H871"/>
    </row>
    <row r="872" spans="1:8" x14ac:dyDescent="0.15">
      <c r="A872" s="345"/>
      <c r="B872" s="298"/>
      <c r="C872" s="330"/>
      <c r="D872"/>
      <c r="E872"/>
      <c r="F872"/>
      <c r="G872"/>
      <c r="H872"/>
    </row>
    <row r="873" spans="1:8" x14ac:dyDescent="0.15">
      <c r="A873" s="345"/>
      <c r="B873" s="298"/>
      <c r="C873" s="330"/>
      <c r="D873"/>
      <c r="E873"/>
      <c r="F873"/>
      <c r="G873"/>
      <c r="H873"/>
    </row>
    <row r="874" spans="1:8" x14ac:dyDescent="0.15">
      <c r="A874" s="345"/>
      <c r="B874" s="298"/>
      <c r="C874" s="330"/>
      <c r="D874"/>
      <c r="E874"/>
      <c r="F874"/>
      <c r="G874"/>
      <c r="H874"/>
    </row>
    <row r="875" spans="1:8" x14ac:dyDescent="0.15">
      <c r="A875" s="345"/>
      <c r="B875" s="298"/>
      <c r="C875" s="330"/>
      <c r="D875"/>
      <c r="E875"/>
      <c r="F875"/>
      <c r="G875"/>
      <c r="H875"/>
    </row>
    <row r="876" spans="1:8" x14ac:dyDescent="0.15">
      <c r="A876" s="345"/>
      <c r="B876" s="298"/>
      <c r="C876" s="330"/>
      <c r="D876"/>
      <c r="E876"/>
      <c r="F876"/>
      <c r="G876"/>
      <c r="H876"/>
    </row>
    <row r="877" spans="1:8" x14ac:dyDescent="0.15">
      <c r="A877" s="345"/>
      <c r="B877" s="298"/>
      <c r="C877" s="330"/>
      <c r="D877"/>
      <c r="E877"/>
      <c r="F877"/>
      <c r="G877"/>
      <c r="H877"/>
    </row>
    <row r="878" spans="1:8" x14ac:dyDescent="0.15">
      <c r="A878" s="345"/>
      <c r="B878" s="298"/>
      <c r="C878" s="330"/>
      <c r="D878"/>
      <c r="E878"/>
      <c r="F878"/>
      <c r="G878"/>
      <c r="H878"/>
    </row>
    <row r="879" spans="1:8" x14ac:dyDescent="0.15">
      <c r="A879" s="345"/>
      <c r="B879" s="298"/>
      <c r="C879" s="330"/>
      <c r="D879"/>
      <c r="E879"/>
      <c r="F879"/>
      <c r="G879"/>
      <c r="H879"/>
    </row>
    <row r="880" spans="1:8" x14ac:dyDescent="0.15">
      <c r="A880" s="345"/>
      <c r="B880" s="298"/>
      <c r="C880" s="330"/>
      <c r="D880"/>
      <c r="E880"/>
      <c r="F880"/>
      <c r="G880"/>
      <c r="H880"/>
    </row>
    <row r="881" spans="1:8" x14ac:dyDescent="0.15">
      <c r="A881" s="345"/>
      <c r="B881" s="298"/>
      <c r="C881" s="330"/>
      <c r="D881"/>
      <c r="E881"/>
      <c r="F881"/>
      <c r="G881"/>
      <c r="H881"/>
    </row>
    <row r="882" spans="1:8" x14ac:dyDescent="0.15">
      <c r="A882" s="345"/>
      <c r="B882" s="298"/>
      <c r="C882" s="330"/>
      <c r="D882"/>
      <c r="E882"/>
      <c r="F882"/>
      <c r="G882"/>
      <c r="H882"/>
    </row>
    <row r="883" spans="1:8" x14ac:dyDescent="0.15">
      <c r="A883" s="345"/>
      <c r="B883" s="298"/>
      <c r="C883" s="330"/>
      <c r="D883"/>
      <c r="E883"/>
      <c r="F883"/>
      <c r="G883"/>
      <c r="H883"/>
    </row>
    <row r="884" spans="1:8" x14ac:dyDescent="0.15">
      <c r="A884" s="345"/>
      <c r="B884" s="298"/>
      <c r="C884" s="330"/>
      <c r="D884"/>
      <c r="E884"/>
      <c r="F884"/>
      <c r="G884"/>
      <c r="H884"/>
    </row>
    <row r="885" spans="1:8" x14ac:dyDescent="0.15">
      <c r="A885" s="345"/>
      <c r="B885" s="298"/>
      <c r="C885" s="330"/>
      <c r="D885"/>
      <c r="E885"/>
      <c r="F885"/>
      <c r="G885"/>
      <c r="H885"/>
    </row>
    <row r="886" spans="1:8" x14ac:dyDescent="0.15">
      <c r="A886" s="345"/>
      <c r="B886" s="298"/>
      <c r="C886" s="330"/>
      <c r="D886"/>
      <c r="E886"/>
      <c r="F886"/>
      <c r="G886"/>
      <c r="H886"/>
    </row>
    <row r="887" spans="1:8" x14ac:dyDescent="0.15">
      <c r="A887" s="345"/>
      <c r="B887" s="298"/>
      <c r="C887" s="330"/>
      <c r="D887"/>
      <c r="E887"/>
      <c r="F887"/>
      <c r="G887"/>
      <c r="H887"/>
    </row>
    <row r="888" spans="1:8" x14ac:dyDescent="0.15">
      <c r="A888" s="345"/>
      <c r="B888" s="298"/>
      <c r="C888" s="330"/>
      <c r="D888"/>
      <c r="E888"/>
      <c r="F888"/>
      <c r="G888"/>
      <c r="H888"/>
    </row>
    <row r="889" spans="1:8" x14ac:dyDescent="0.15">
      <c r="A889" s="345"/>
      <c r="B889" s="298"/>
      <c r="C889" s="330"/>
      <c r="D889"/>
      <c r="E889"/>
      <c r="F889"/>
      <c r="G889"/>
      <c r="H889"/>
    </row>
    <row r="890" spans="1:8" x14ac:dyDescent="0.15">
      <c r="A890" s="345"/>
      <c r="B890" s="298"/>
      <c r="C890" s="330"/>
      <c r="D890"/>
      <c r="E890"/>
      <c r="F890"/>
      <c r="G890"/>
      <c r="H890"/>
    </row>
    <row r="891" spans="1:8" x14ac:dyDescent="0.15">
      <c r="A891" s="345"/>
      <c r="B891" s="298"/>
      <c r="C891" s="330"/>
      <c r="D891"/>
      <c r="E891"/>
      <c r="F891"/>
      <c r="G891"/>
      <c r="H891"/>
    </row>
    <row r="892" spans="1:8" x14ac:dyDescent="0.15">
      <c r="A892" s="345"/>
      <c r="B892" s="298"/>
      <c r="C892" s="330"/>
      <c r="D892"/>
      <c r="E892"/>
      <c r="F892"/>
      <c r="G892"/>
      <c r="H892"/>
    </row>
    <row r="893" spans="1:8" x14ac:dyDescent="0.15">
      <c r="A893" s="345"/>
      <c r="B893" s="298"/>
      <c r="C893" s="330"/>
      <c r="D893"/>
      <c r="E893"/>
      <c r="F893"/>
      <c r="G893"/>
      <c r="H893"/>
    </row>
    <row r="894" spans="1:8" x14ac:dyDescent="0.15">
      <c r="A894" s="345"/>
      <c r="B894" s="298"/>
      <c r="C894" s="330"/>
      <c r="D894"/>
      <c r="E894"/>
      <c r="F894"/>
      <c r="G894"/>
      <c r="H894"/>
    </row>
    <row r="895" spans="1:8" x14ac:dyDescent="0.15">
      <c r="A895" s="345"/>
      <c r="B895" s="298"/>
      <c r="C895" s="330"/>
      <c r="D895"/>
      <c r="E895"/>
      <c r="F895"/>
      <c r="G895"/>
      <c r="H895"/>
    </row>
    <row r="896" spans="1:8" x14ac:dyDescent="0.15">
      <c r="A896" s="345"/>
      <c r="B896" s="298"/>
      <c r="C896" s="330"/>
      <c r="D896"/>
      <c r="E896"/>
      <c r="F896"/>
      <c r="G896"/>
      <c r="H896"/>
    </row>
    <row r="897" spans="1:8" x14ac:dyDescent="0.15">
      <c r="A897" s="345"/>
      <c r="B897" s="298"/>
      <c r="C897" s="330"/>
      <c r="D897"/>
      <c r="E897"/>
      <c r="F897"/>
      <c r="G897"/>
      <c r="H897"/>
    </row>
    <row r="898" spans="1:8" x14ac:dyDescent="0.15">
      <c r="A898" s="345"/>
      <c r="B898" s="298"/>
      <c r="C898" s="330"/>
      <c r="D898"/>
      <c r="E898"/>
      <c r="F898"/>
      <c r="G898"/>
      <c r="H898"/>
    </row>
    <row r="899" spans="1:8" x14ac:dyDescent="0.15">
      <c r="A899" s="345"/>
      <c r="B899" s="298"/>
      <c r="C899" s="330"/>
      <c r="D899"/>
      <c r="E899"/>
      <c r="F899"/>
      <c r="G899"/>
      <c r="H899"/>
    </row>
    <row r="900" spans="1:8" x14ac:dyDescent="0.15">
      <c r="A900" s="345"/>
      <c r="B900" s="298"/>
      <c r="C900" s="330"/>
      <c r="D900"/>
      <c r="E900"/>
      <c r="F900"/>
      <c r="G900"/>
      <c r="H900"/>
    </row>
    <row r="901" spans="1:8" x14ac:dyDescent="0.15">
      <c r="A901" s="345"/>
      <c r="B901" s="298"/>
      <c r="C901" s="330"/>
      <c r="D901"/>
      <c r="E901"/>
      <c r="F901"/>
      <c r="G901"/>
      <c r="H901"/>
    </row>
    <row r="902" spans="1:8" x14ac:dyDescent="0.15">
      <c r="A902" s="345"/>
      <c r="B902" s="298"/>
      <c r="C902" s="330"/>
      <c r="D902"/>
      <c r="E902"/>
      <c r="F902"/>
      <c r="G902"/>
      <c r="H902"/>
    </row>
    <row r="903" spans="1:8" x14ac:dyDescent="0.15">
      <c r="A903" s="345"/>
      <c r="B903" s="298"/>
      <c r="C903" s="330"/>
      <c r="D903"/>
      <c r="E903"/>
      <c r="F903"/>
      <c r="G903"/>
      <c r="H903"/>
    </row>
    <row r="904" spans="1:8" x14ac:dyDescent="0.15">
      <c r="A904" s="345"/>
      <c r="B904" s="298"/>
      <c r="C904" s="330"/>
      <c r="D904"/>
      <c r="E904"/>
      <c r="F904"/>
      <c r="G904"/>
      <c r="H904"/>
    </row>
    <row r="905" spans="1:8" x14ac:dyDescent="0.15">
      <c r="A905" s="345"/>
      <c r="B905" s="298"/>
      <c r="C905" s="330"/>
      <c r="D905"/>
      <c r="E905"/>
      <c r="F905"/>
      <c r="G905"/>
      <c r="H905"/>
    </row>
    <row r="906" spans="1:8" x14ac:dyDescent="0.15">
      <c r="A906" s="345"/>
      <c r="B906" s="298"/>
      <c r="C906" s="330"/>
      <c r="D906"/>
      <c r="E906"/>
      <c r="F906"/>
      <c r="G906"/>
      <c r="H906"/>
    </row>
    <row r="907" spans="1:8" x14ac:dyDescent="0.15">
      <c r="A907" s="345"/>
      <c r="B907" s="298"/>
      <c r="C907" s="330"/>
      <c r="D907"/>
      <c r="E907"/>
      <c r="F907"/>
      <c r="G907"/>
      <c r="H907"/>
    </row>
    <row r="908" spans="1:8" x14ac:dyDescent="0.15">
      <c r="A908" s="345"/>
      <c r="B908" s="298"/>
      <c r="C908" s="330"/>
      <c r="D908"/>
      <c r="E908"/>
      <c r="F908"/>
      <c r="G908"/>
      <c r="H908"/>
    </row>
    <row r="909" spans="1:8" x14ac:dyDescent="0.15">
      <c r="A909" s="345"/>
      <c r="B909" s="298"/>
      <c r="C909" s="330"/>
      <c r="D909"/>
      <c r="E909"/>
      <c r="F909"/>
      <c r="G909"/>
      <c r="H909"/>
    </row>
    <row r="910" spans="1:8" x14ac:dyDescent="0.15">
      <c r="A910" s="345"/>
      <c r="B910" s="298"/>
      <c r="C910" s="330"/>
      <c r="D910"/>
      <c r="E910"/>
      <c r="F910"/>
      <c r="G910"/>
      <c r="H910"/>
    </row>
    <row r="911" spans="1:8" x14ac:dyDescent="0.15">
      <c r="A911" s="345"/>
      <c r="B911" s="298"/>
      <c r="C911" s="330"/>
      <c r="D911"/>
      <c r="E911"/>
      <c r="F911"/>
      <c r="G911"/>
      <c r="H911"/>
    </row>
    <row r="912" spans="1:8" x14ac:dyDescent="0.15">
      <c r="A912" s="345"/>
      <c r="B912" s="298"/>
      <c r="C912" s="330"/>
      <c r="D912"/>
      <c r="E912"/>
      <c r="F912"/>
      <c r="G912"/>
      <c r="H912"/>
    </row>
    <row r="913" spans="1:8" x14ac:dyDescent="0.15">
      <c r="A913" s="345"/>
      <c r="B913" s="298"/>
      <c r="C913" s="330"/>
      <c r="D913"/>
      <c r="E913"/>
      <c r="F913"/>
      <c r="G913"/>
      <c r="H913"/>
    </row>
    <row r="914" spans="1:8" x14ac:dyDescent="0.15">
      <c r="A914" s="345"/>
      <c r="B914" s="298"/>
      <c r="C914" s="330"/>
      <c r="D914"/>
      <c r="E914"/>
      <c r="F914"/>
      <c r="G914"/>
      <c r="H914"/>
    </row>
    <row r="915" spans="1:8" x14ac:dyDescent="0.15">
      <c r="A915" s="345"/>
      <c r="B915" s="298"/>
      <c r="C915" s="330"/>
      <c r="D915"/>
      <c r="E915"/>
      <c r="F915"/>
      <c r="G915"/>
      <c r="H915"/>
    </row>
    <row r="916" spans="1:8" x14ac:dyDescent="0.15">
      <c r="A916" s="345"/>
      <c r="B916" s="298"/>
      <c r="C916" s="330"/>
      <c r="D916"/>
      <c r="E916"/>
      <c r="F916"/>
      <c r="G916"/>
      <c r="H916"/>
    </row>
    <row r="917" spans="1:8" x14ac:dyDescent="0.15">
      <c r="A917" s="345"/>
      <c r="B917" s="298"/>
      <c r="C917" s="330"/>
      <c r="D917"/>
      <c r="E917"/>
      <c r="F917"/>
      <c r="G917"/>
      <c r="H917"/>
    </row>
    <row r="918" spans="1:8" x14ac:dyDescent="0.15">
      <c r="A918" s="345"/>
      <c r="B918" s="298"/>
      <c r="C918" s="330"/>
      <c r="D918"/>
      <c r="E918"/>
      <c r="F918"/>
      <c r="G918"/>
      <c r="H918"/>
    </row>
    <row r="919" spans="1:8" x14ac:dyDescent="0.15">
      <c r="A919" s="345"/>
      <c r="B919" s="298"/>
      <c r="C919" s="330"/>
      <c r="D919"/>
      <c r="E919"/>
      <c r="F919"/>
      <c r="G919"/>
      <c r="H919"/>
    </row>
    <row r="920" spans="1:8" x14ac:dyDescent="0.15">
      <c r="A920" s="345"/>
      <c r="B920" s="298"/>
      <c r="C920" s="330"/>
      <c r="D920"/>
      <c r="E920"/>
      <c r="F920"/>
      <c r="G920"/>
      <c r="H920"/>
    </row>
    <row r="921" spans="1:8" x14ac:dyDescent="0.15">
      <c r="A921" s="345"/>
      <c r="B921" s="298"/>
      <c r="C921" s="330"/>
      <c r="D921"/>
      <c r="E921"/>
      <c r="F921"/>
      <c r="G921"/>
      <c r="H921"/>
    </row>
    <row r="922" spans="1:8" x14ac:dyDescent="0.15">
      <c r="A922" s="345"/>
      <c r="B922" s="298"/>
      <c r="C922" s="330"/>
      <c r="D922"/>
      <c r="E922"/>
      <c r="F922"/>
      <c r="G922"/>
      <c r="H922"/>
    </row>
    <row r="923" spans="1:8" x14ac:dyDescent="0.15">
      <c r="A923" s="345"/>
      <c r="B923" s="298"/>
      <c r="C923" s="330"/>
      <c r="D923"/>
      <c r="E923"/>
      <c r="F923"/>
      <c r="G923"/>
      <c r="H923"/>
    </row>
    <row r="924" spans="1:8" x14ac:dyDescent="0.15">
      <c r="A924" s="345"/>
      <c r="B924" s="298"/>
      <c r="C924" s="330"/>
      <c r="D924"/>
      <c r="E924"/>
      <c r="F924"/>
      <c r="G924"/>
      <c r="H924"/>
    </row>
    <row r="925" spans="1:8" x14ac:dyDescent="0.15">
      <c r="A925" s="345"/>
      <c r="B925" s="298"/>
      <c r="C925" s="330"/>
      <c r="D925"/>
      <c r="E925"/>
      <c r="F925"/>
      <c r="G925"/>
      <c r="H925"/>
    </row>
    <row r="926" spans="1:8" x14ac:dyDescent="0.15">
      <c r="A926" s="345"/>
      <c r="B926" s="298"/>
      <c r="C926" s="330"/>
      <c r="D926"/>
      <c r="E926"/>
      <c r="F926"/>
      <c r="G926"/>
      <c r="H926"/>
    </row>
    <row r="927" spans="1:8" x14ac:dyDescent="0.15">
      <c r="A927" s="345"/>
      <c r="B927" s="298"/>
      <c r="C927" s="330"/>
      <c r="D927"/>
      <c r="E927"/>
      <c r="F927"/>
      <c r="G927"/>
      <c r="H927"/>
    </row>
    <row r="928" spans="1:8" x14ac:dyDescent="0.15">
      <c r="A928" s="345"/>
      <c r="B928" s="298"/>
      <c r="C928" s="330"/>
      <c r="D928"/>
      <c r="E928"/>
      <c r="F928"/>
      <c r="G928"/>
      <c r="H928"/>
    </row>
    <row r="929" spans="1:8" x14ac:dyDescent="0.15">
      <c r="A929" s="345"/>
      <c r="B929" s="298"/>
      <c r="C929" s="330"/>
      <c r="D929"/>
      <c r="E929"/>
      <c r="F929"/>
      <c r="G929"/>
      <c r="H929"/>
    </row>
    <row r="930" spans="1:8" x14ac:dyDescent="0.15">
      <c r="A930" s="345"/>
      <c r="B930" s="298"/>
      <c r="C930" s="330"/>
      <c r="D930"/>
      <c r="E930"/>
      <c r="F930"/>
      <c r="G930"/>
      <c r="H930"/>
    </row>
    <row r="931" spans="1:8" x14ac:dyDescent="0.15">
      <c r="A931" s="345"/>
      <c r="B931" s="298"/>
      <c r="C931" s="330"/>
      <c r="D931"/>
      <c r="E931"/>
      <c r="F931"/>
      <c r="G931"/>
      <c r="H931"/>
    </row>
    <row r="932" spans="1:8" x14ac:dyDescent="0.15">
      <c r="A932" s="345"/>
      <c r="B932" s="298"/>
      <c r="C932" s="330"/>
      <c r="D932"/>
      <c r="E932"/>
      <c r="F932"/>
      <c r="G932"/>
      <c r="H932"/>
    </row>
    <row r="933" spans="1:8" x14ac:dyDescent="0.15">
      <c r="A933" s="345"/>
      <c r="B933" s="298"/>
      <c r="C933" s="330"/>
      <c r="D933"/>
      <c r="E933"/>
      <c r="F933"/>
      <c r="G933"/>
      <c r="H933"/>
    </row>
    <row r="934" spans="1:8" x14ac:dyDescent="0.15">
      <c r="A934" s="345"/>
      <c r="B934" s="298"/>
      <c r="C934" s="330"/>
      <c r="D934"/>
      <c r="E934"/>
      <c r="F934"/>
      <c r="G934"/>
      <c r="H934"/>
    </row>
    <row r="935" spans="1:8" x14ac:dyDescent="0.15">
      <c r="A935" s="345"/>
      <c r="B935" s="298"/>
      <c r="C935" s="330"/>
      <c r="D935"/>
      <c r="E935"/>
      <c r="F935"/>
      <c r="G935"/>
      <c r="H935"/>
    </row>
    <row r="936" spans="1:8" x14ac:dyDescent="0.15">
      <c r="A936" s="345"/>
      <c r="B936" s="298"/>
      <c r="C936" s="330"/>
      <c r="D936"/>
      <c r="E936"/>
      <c r="F936"/>
      <c r="G936"/>
      <c r="H936"/>
    </row>
    <row r="937" spans="1:8" x14ac:dyDescent="0.15">
      <c r="A937" s="345"/>
      <c r="B937" s="298"/>
      <c r="C937" s="330"/>
      <c r="D937"/>
      <c r="E937"/>
      <c r="F937"/>
      <c r="G937"/>
      <c r="H937"/>
    </row>
    <row r="938" spans="1:8" x14ac:dyDescent="0.15">
      <c r="A938" s="345"/>
      <c r="B938" s="298"/>
      <c r="C938" s="330"/>
      <c r="D938"/>
      <c r="E938"/>
      <c r="F938"/>
      <c r="G938"/>
      <c r="H938"/>
    </row>
    <row r="939" spans="1:8" x14ac:dyDescent="0.15">
      <c r="A939" s="345"/>
      <c r="B939" s="298"/>
      <c r="C939" s="330"/>
      <c r="D939"/>
      <c r="E939"/>
      <c r="F939"/>
      <c r="G939"/>
      <c r="H939"/>
    </row>
    <row r="940" spans="1:8" x14ac:dyDescent="0.15">
      <c r="A940" s="345"/>
      <c r="B940" s="298"/>
      <c r="C940" s="330"/>
      <c r="D940"/>
      <c r="E940"/>
      <c r="F940"/>
      <c r="G940"/>
      <c r="H940"/>
    </row>
    <row r="941" spans="1:8" x14ac:dyDescent="0.15">
      <c r="A941" s="345"/>
      <c r="B941" s="298"/>
      <c r="C941" s="330"/>
      <c r="D941"/>
      <c r="E941"/>
      <c r="F941"/>
      <c r="G941"/>
      <c r="H941"/>
    </row>
    <row r="942" spans="1:8" x14ac:dyDescent="0.15">
      <c r="A942" s="345"/>
      <c r="B942" s="298"/>
      <c r="C942" s="330"/>
      <c r="D942"/>
      <c r="E942"/>
      <c r="F942"/>
      <c r="G942"/>
      <c r="H942"/>
    </row>
    <row r="943" spans="1:8" x14ac:dyDescent="0.15">
      <c r="A943" s="345"/>
      <c r="B943" s="298"/>
      <c r="C943" s="330"/>
      <c r="D943"/>
      <c r="E943"/>
      <c r="F943"/>
      <c r="G943"/>
      <c r="H943"/>
    </row>
    <row r="944" spans="1:8" x14ac:dyDescent="0.15">
      <c r="A944" s="345"/>
      <c r="B944" s="298"/>
      <c r="C944" s="330"/>
      <c r="D944"/>
      <c r="E944"/>
      <c r="F944"/>
      <c r="G944"/>
      <c r="H944"/>
    </row>
    <row r="945" spans="1:8" x14ac:dyDescent="0.15">
      <c r="A945" s="345"/>
      <c r="B945" s="298"/>
      <c r="C945" s="330"/>
      <c r="D945"/>
      <c r="E945"/>
      <c r="F945"/>
      <c r="G945"/>
      <c r="H945"/>
    </row>
    <row r="946" spans="1:8" x14ac:dyDescent="0.15">
      <c r="A946" s="345"/>
      <c r="B946" s="298"/>
      <c r="C946" s="330"/>
      <c r="D946"/>
      <c r="E946"/>
      <c r="F946"/>
      <c r="G946"/>
      <c r="H946"/>
    </row>
    <row r="947" spans="1:8" x14ac:dyDescent="0.15">
      <c r="A947" s="345"/>
      <c r="B947" s="298"/>
      <c r="C947" s="330"/>
      <c r="D947"/>
      <c r="E947"/>
      <c r="F947"/>
      <c r="G947"/>
      <c r="H947"/>
    </row>
    <row r="948" spans="1:8" x14ac:dyDescent="0.15">
      <c r="A948" s="345"/>
      <c r="B948" s="298"/>
      <c r="C948" s="330"/>
      <c r="D948"/>
      <c r="E948"/>
      <c r="F948"/>
      <c r="G948"/>
      <c r="H948"/>
    </row>
    <row r="949" spans="1:8" x14ac:dyDescent="0.15">
      <c r="A949" s="345"/>
      <c r="B949" s="298"/>
      <c r="C949" s="330"/>
      <c r="D949"/>
      <c r="E949"/>
      <c r="F949"/>
      <c r="G949"/>
      <c r="H949"/>
    </row>
    <row r="950" spans="1:8" x14ac:dyDescent="0.15">
      <c r="A950" s="345"/>
      <c r="B950" s="298"/>
      <c r="C950" s="330"/>
      <c r="D950"/>
      <c r="E950"/>
      <c r="F950"/>
      <c r="G950"/>
      <c r="H950"/>
    </row>
    <row r="951" spans="1:8" x14ac:dyDescent="0.15">
      <c r="A951" s="345"/>
      <c r="B951" s="298"/>
      <c r="C951" s="330"/>
      <c r="D951"/>
      <c r="E951"/>
      <c r="F951"/>
      <c r="G951"/>
      <c r="H951"/>
    </row>
    <row r="952" spans="1:8" x14ac:dyDescent="0.15">
      <c r="A952" s="345"/>
      <c r="B952" s="298"/>
      <c r="C952" s="330"/>
      <c r="D952"/>
      <c r="E952"/>
      <c r="F952"/>
      <c r="G952"/>
      <c r="H952"/>
    </row>
    <row r="953" spans="1:8" x14ac:dyDescent="0.15">
      <c r="A953" s="345"/>
      <c r="B953" s="298"/>
      <c r="C953" s="330"/>
      <c r="D953"/>
      <c r="E953"/>
      <c r="F953"/>
      <c r="G953"/>
      <c r="H953"/>
    </row>
    <row r="954" spans="1:8" x14ac:dyDescent="0.15">
      <c r="A954" s="345"/>
      <c r="B954" s="298"/>
      <c r="C954" s="330"/>
      <c r="D954"/>
      <c r="E954"/>
      <c r="F954"/>
      <c r="G954"/>
      <c r="H954"/>
    </row>
    <row r="955" spans="1:8" x14ac:dyDescent="0.15">
      <c r="A955" s="345"/>
      <c r="B955" s="298"/>
      <c r="C955" s="330"/>
      <c r="D955"/>
      <c r="E955"/>
      <c r="F955"/>
      <c r="G955"/>
      <c r="H955"/>
    </row>
    <row r="956" spans="1:8" x14ac:dyDescent="0.15">
      <c r="A956" s="345"/>
      <c r="B956" s="298"/>
      <c r="C956" s="330"/>
      <c r="D956"/>
      <c r="E956"/>
      <c r="F956"/>
      <c r="G956"/>
      <c r="H956"/>
    </row>
    <row r="957" spans="1:8" x14ac:dyDescent="0.15">
      <c r="A957" s="345"/>
      <c r="B957" s="298"/>
      <c r="C957" s="330"/>
      <c r="D957"/>
      <c r="E957"/>
      <c r="F957"/>
      <c r="G957"/>
      <c r="H957"/>
    </row>
    <row r="958" spans="1:8" x14ac:dyDescent="0.15">
      <c r="A958" s="345"/>
      <c r="B958" s="298"/>
      <c r="C958" s="330"/>
      <c r="D958"/>
      <c r="E958"/>
      <c r="F958"/>
      <c r="G958"/>
      <c r="H958"/>
    </row>
    <row r="959" spans="1:8" x14ac:dyDescent="0.15">
      <c r="A959" s="345"/>
      <c r="B959" s="298"/>
      <c r="C959" s="330"/>
      <c r="D959"/>
      <c r="E959"/>
      <c r="F959"/>
      <c r="G959"/>
      <c r="H959"/>
    </row>
    <row r="960" spans="1:8" x14ac:dyDescent="0.15">
      <c r="A960" s="345"/>
      <c r="B960" s="298"/>
      <c r="C960" s="330"/>
      <c r="D960"/>
      <c r="E960"/>
      <c r="F960"/>
      <c r="G960"/>
      <c r="H960"/>
    </row>
    <row r="961" spans="1:8" x14ac:dyDescent="0.15">
      <c r="A961" s="345"/>
      <c r="B961" s="298"/>
      <c r="C961" s="330"/>
      <c r="D961"/>
      <c r="E961"/>
      <c r="F961"/>
      <c r="G961"/>
      <c r="H961"/>
    </row>
    <row r="962" spans="1:8" x14ac:dyDescent="0.15">
      <c r="A962" s="345"/>
      <c r="B962" s="298"/>
      <c r="C962" s="330"/>
      <c r="D962"/>
      <c r="E962"/>
      <c r="F962"/>
      <c r="G962"/>
      <c r="H962"/>
    </row>
    <row r="963" spans="1:8" x14ac:dyDescent="0.15">
      <c r="A963" s="345"/>
      <c r="B963" s="298"/>
      <c r="C963" s="330"/>
      <c r="D963"/>
      <c r="E963"/>
      <c r="F963"/>
      <c r="G963"/>
      <c r="H963"/>
    </row>
    <row r="964" spans="1:8" x14ac:dyDescent="0.15">
      <c r="A964" s="345"/>
      <c r="B964" s="298"/>
      <c r="C964" s="330"/>
      <c r="D964"/>
      <c r="E964"/>
      <c r="F964"/>
      <c r="G964"/>
      <c r="H964"/>
    </row>
    <row r="965" spans="1:8" x14ac:dyDescent="0.15">
      <c r="A965" s="345"/>
      <c r="B965" s="298"/>
      <c r="C965" s="330"/>
      <c r="D965"/>
      <c r="E965"/>
      <c r="F965"/>
      <c r="G965"/>
      <c r="H965"/>
    </row>
    <row r="966" spans="1:8" x14ac:dyDescent="0.15">
      <c r="A966" s="345"/>
      <c r="B966" s="298"/>
      <c r="C966" s="330"/>
      <c r="D966"/>
      <c r="E966"/>
      <c r="F966"/>
      <c r="G966"/>
      <c r="H966"/>
    </row>
    <row r="967" spans="1:8" x14ac:dyDescent="0.15">
      <c r="A967" s="345"/>
      <c r="B967" s="298"/>
      <c r="C967" s="330"/>
      <c r="D967"/>
      <c r="E967"/>
      <c r="F967"/>
      <c r="G967"/>
      <c r="H967"/>
    </row>
    <row r="968" spans="1:8" x14ac:dyDescent="0.15">
      <c r="A968" s="345"/>
      <c r="B968" s="298"/>
      <c r="C968" s="330"/>
      <c r="D968"/>
      <c r="E968"/>
      <c r="F968"/>
      <c r="G968"/>
      <c r="H968"/>
    </row>
    <row r="969" spans="1:8" x14ac:dyDescent="0.15">
      <c r="A969" s="345"/>
      <c r="B969" s="298"/>
      <c r="C969" s="330"/>
      <c r="D969"/>
      <c r="E969"/>
      <c r="F969"/>
      <c r="G969"/>
      <c r="H969"/>
    </row>
    <row r="970" spans="1:8" x14ac:dyDescent="0.15">
      <c r="A970" s="345"/>
      <c r="B970" s="298"/>
      <c r="C970" s="330"/>
      <c r="D970"/>
      <c r="E970"/>
      <c r="F970"/>
      <c r="G970"/>
      <c r="H970"/>
    </row>
    <row r="971" spans="1:8" x14ac:dyDescent="0.15">
      <c r="A971" s="345"/>
      <c r="B971" s="298"/>
      <c r="C971" s="330"/>
      <c r="D971"/>
      <c r="E971"/>
      <c r="F971"/>
      <c r="G971"/>
      <c r="H971"/>
    </row>
    <row r="972" spans="1:8" x14ac:dyDescent="0.15">
      <c r="A972" s="345"/>
      <c r="B972" s="298"/>
      <c r="C972" s="330"/>
      <c r="D972"/>
      <c r="E972"/>
      <c r="F972"/>
      <c r="G972"/>
      <c r="H972"/>
    </row>
    <row r="973" spans="1:8" x14ac:dyDescent="0.15">
      <c r="A973" s="345"/>
      <c r="B973" s="298"/>
      <c r="C973" s="330"/>
      <c r="D973"/>
      <c r="E973"/>
      <c r="F973"/>
      <c r="G973"/>
      <c r="H973"/>
    </row>
    <row r="974" spans="1:8" x14ac:dyDescent="0.15">
      <c r="A974" s="345"/>
      <c r="B974" s="298"/>
      <c r="C974" s="330"/>
      <c r="D974"/>
      <c r="E974"/>
      <c r="F974"/>
      <c r="G974"/>
      <c r="H974"/>
    </row>
    <row r="975" spans="1:8" x14ac:dyDescent="0.15">
      <c r="A975" s="345"/>
      <c r="B975" s="298"/>
      <c r="C975" s="330"/>
      <c r="D975"/>
      <c r="E975"/>
      <c r="F975"/>
      <c r="G975"/>
      <c r="H975"/>
    </row>
    <row r="976" spans="1:8" x14ac:dyDescent="0.15">
      <c r="A976" s="345"/>
      <c r="B976" s="298"/>
      <c r="C976" s="330"/>
      <c r="D976"/>
      <c r="E976"/>
      <c r="F976"/>
      <c r="G976"/>
      <c r="H976"/>
    </row>
    <row r="977" spans="1:8" x14ac:dyDescent="0.15">
      <c r="A977" s="345"/>
      <c r="B977" s="298"/>
      <c r="C977" s="330"/>
      <c r="D977"/>
      <c r="E977"/>
      <c r="F977"/>
      <c r="G977"/>
      <c r="H977"/>
    </row>
    <row r="978" spans="1:8" x14ac:dyDescent="0.15">
      <c r="A978" s="345"/>
      <c r="B978" s="298"/>
      <c r="C978" s="330"/>
      <c r="D978"/>
      <c r="E978"/>
      <c r="F978"/>
      <c r="G978"/>
      <c r="H978"/>
    </row>
    <row r="979" spans="1:8" x14ac:dyDescent="0.15">
      <c r="A979" s="345"/>
      <c r="B979" s="298"/>
      <c r="C979" s="330"/>
      <c r="D979"/>
      <c r="E979"/>
      <c r="F979"/>
      <c r="G979"/>
      <c r="H979"/>
    </row>
    <row r="980" spans="1:8" x14ac:dyDescent="0.15">
      <c r="A980" s="345"/>
      <c r="B980" s="298"/>
      <c r="C980" s="330"/>
      <c r="D980"/>
      <c r="E980"/>
      <c r="F980"/>
      <c r="G980"/>
      <c r="H980"/>
    </row>
    <row r="981" spans="1:8" x14ac:dyDescent="0.15">
      <c r="A981" s="345"/>
      <c r="B981" s="298"/>
      <c r="C981" s="330"/>
      <c r="D981"/>
      <c r="E981"/>
      <c r="F981"/>
      <c r="G981"/>
      <c r="H981"/>
    </row>
    <row r="982" spans="1:8" x14ac:dyDescent="0.15">
      <c r="A982" s="345"/>
      <c r="B982" s="298"/>
      <c r="C982" s="330"/>
      <c r="D982"/>
      <c r="E982"/>
      <c r="F982"/>
      <c r="G982"/>
      <c r="H982"/>
    </row>
    <row r="983" spans="1:8" x14ac:dyDescent="0.15">
      <c r="A983" s="345"/>
      <c r="B983" s="298"/>
      <c r="C983" s="330"/>
      <c r="D983"/>
      <c r="E983"/>
      <c r="F983"/>
      <c r="G983"/>
      <c r="H983"/>
    </row>
    <row r="984" spans="1:8" x14ac:dyDescent="0.15">
      <c r="A984" s="345"/>
      <c r="B984" s="298"/>
      <c r="C984" s="330"/>
      <c r="D984"/>
      <c r="E984"/>
      <c r="F984"/>
      <c r="G984"/>
      <c r="H984"/>
    </row>
    <row r="985" spans="1:8" x14ac:dyDescent="0.15">
      <c r="A985" s="345"/>
      <c r="B985" s="298"/>
      <c r="C985" s="330"/>
      <c r="D985"/>
      <c r="E985"/>
      <c r="F985"/>
      <c r="G985"/>
      <c r="H985"/>
    </row>
    <row r="986" spans="1:8" x14ac:dyDescent="0.15">
      <c r="A986" s="345"/>
      <c r="B986" s="298"/>
      <c r="C986" s="330"/>
      <c r="D986"/>
      <c r="E986"/>
      <c r="F986"/>
      <c r="G986"/>
      <c r="H986"/>
    </row>
    <row r="987" spans="1:8" x14ac:dyDescent="0.15">
      <c r="A987" s="345"/>
      <c r="B987" s="298"/>
      <c r="C987" s="330"/>
      <c r="D987"/>
      <c r="E987"/>
      <c r="F987"/>
      <c r="G987"/>
      <c r="H987"/>
    </row>
    <row r="988" spans="1:8" x14ac:dyDescent="0.15">
      <c r="A988" s="345"/>
      <c r="B988" s="298"/>
      <c r="C988" s="330"/>
      <c r="D988"/>
      <c r="E988"/>
      <c r="F988"/>
      <c r="G988"/>
      <c r="H988"/>
    </row>
    <row r="989" spans="1:8" x14ac:dyDescent="0.15">
      <c r="A989" s="345"/>
      <c r="B989" s="298"/>
      <c r="C989" s="330"/>
      <c r="D989"/>
      <c r="E989"/>
      <c r="F989"/>
      <c r="G989"/>
      <c r="H989"/>
    </row>
    <row r="990" spans="1:8" x14ac:dyDescent="0.15">
      <c r="A990" s="345"/>
      <c r="B990" s="298"/>
      <c r="C990" s="330"/>
      <c r="D990"/>
      <c r="E990"/>
      <c r="F990"/>
      <c r="G990"/>
      <c r="H990"/>
    </row>
    <row r="991" spans="1:8" x14ac:dyDescent="0.15">
      <c r="A991" s="345"/>
      <c r="B991" s="298"/>
      <c r="C991" s="330"/>
      <c r="D991"/>
      <c r="E991"/>
      <c r="F991"/>
      <c r="G991"/>
      <c r="H991"/>
    </row>
    <row r="992" spans="1:8" x14ac:dyDescent="0.15">
      <c r="A992" s="345"/>
      <c r="B992" s="298"/>
      <c r="C992" s="330"/>
      <c r="D992"/>
      <c r="E992"/>
      <c r="F992"/>
      <c r="G992"/>
      <c r="H992"/>
    </row>
    <row r="993" spans="1:8" x14ac:dyDescent="0.15">
      <c r="A993" s="345"/>
      <c r="B993" s="298"/>
      <c r="C993" s="330"/>
      <c r="D993"/>
      <c r="E993"/>
      <c r="F993"/>
      <c r="G993"/>
      <c r="H993"/>
    </row>
    <row r="994" spans="1:8" x14ac:dyDescent="0.15">
      <c r="A994" s="345"/>
      <c r="B994" s="298"/>
      <c r="C994" s="330"/>
      <c r="D994"/>
      <c r="E994"/>
      <c r="F994"/>
      <c r="G994"/>
      <c r="H994"/>
    </row>
    <row r="995" spans="1:8" x14ac:dyDescent="0.15">
      <c r="A995" s="345"/>
      <c r="B995" s="298"/>
      <c r="C995" s="330"/>
      <c r="D995"/>
      <c r="E995"/>
      <c r="F995"/>
      <c r="G995"/>
      <c r="H995"/>
    </row>
    <row r="996" spans="1:8" x14ac:dyDescent="0.15">
      <c r="A996" s="345"/>
      <c r="B996" s="298"/>
      <c r="C996" s="330"/>
      <c r="D996"/>
      <c r="E996"/>
      <c r="F996"/>
      <c r="G996"/>
      <c r="H996"/>
    </row>
    <row r="997" spans="1:8" x14ac:dyDescent="0.15">
      <c r="A997" s="345"/>
      <c r="B997" s="298"/>
      <c r="C997" s="330"/>
      <c r="D997"/>
      <c r="E997"/>
      <c r="F997"/>
      <c r="G997"/>
      <c r="H997"/>
    </row>
    <row r="998" spans="1:8" x14ac:dyDescent="0.15">
      <c r="A998" s="345"/>
      <c r="B998" s="298"/>
      <c r="C998" s="330"/>
      <c r="D998"/>
      <c r="E998"/>
      <c r="F998"/>
      <c r="G998"/>
      <c r="H998"/>
    </row>
    <row r="999" spans="1:8" x14ac:dyDescent="0.15">
      <c r="A999" s="345"/>
      <c r="B999" s="298"/>
      <c r="C999" s="330"/>
      <c r="D999"/>
      <c r="E999"/>
      <c r="F999"/>
      <c r="G999"/>
      <c r="H999"/>
    </row>
    <row r="1000" spans="1:8" x14ac:dyDescent="0.15">
      <c r="A1000" s="345"/>
      <c r="B1000" s="298"/>
      <c r="C1000" s="330"/>
      <c r="D1000"/>
      <c r="E1000"/>
      <c r="F1000"/>
      <c r="G1000"/>
      <c r="H1000"/>
    </row>
    <row r="1001" spans="1:8" x14ac:dyDescent="0.15">
      <c r="A1001" s="345"/>
      <c r="B1001" s="298"/>
      <c r="C1001" s="330"/>
      <c r="D1001"/>
      <c r="E1001"/>
      <c r="F1001"/>
      <c r="G1001"/>
      <c r="H1001"/>
    </row>
    <row r="1002" spans="1:8" x14ac:dyDescent="0.15">
      <c r="A1002" s="345"/>
      <c r="B1002" s="298"/>
      <c r="C1002" s="330"/>
      <c r="D1002"/>
      <c r="E1002"/>
      <c r="F1002"/>
      <c r="G1002"/>
      <c r="H1002"/>
    </row>
    <row r="1003" spans="1:8" x14ac:dyDescent="0.15">
      <c r="A1003" s="345"/>
      <c r="B1003" s="298"/>
      <c r="C1003" s="330"/>
      <c r="D1003"/>
      <c r="E1003"/>
      <c r="F1003"/>
      <c r="G1003"/>
      <c r="H1003"/>
    </row>
    <row r="1004" spans="1:8" x14ac:dyDescent="0.15">
      <c r="A1004" s="345"/>
      <c r="B1004" s="298"/>
      <c r="C1004" s="330"/>
      <c r="D1004"/>
      <c r="E1004"/>
      <c r="F1004"/>
      <c r="G1004"/>
      <c r="H1004"/>
    </row>
    <row r="1005" spans="1:8" x14ac:dyDescent="0.15">
      <c r="A1005" s="345"/>
      <c r="B1005" s="298"/>
      <c r="C1005" s="330"/>
      <c r="D1005"/>
      <c r="E1005"/>
      <c r="F1005"/>
      <c r="G1005"/>
      <c r="H1005"/>
    </row>
    <row r="1006" spans="1:8" x14ac:dyDescent="0.15">
      <c r="A1006" s="345"/>
      <c r="B1006" s="298"/>
      <c r="C1006" s="330"/>
      <c r="D1006"/>
      <c r="E1006"/>
      <c r="F1006"/>
      <c r="G1006"/>
      <c r="H1006"/>
    </row>
    <row r="1007" spans="1:8" x14ac:dyDescent="0.15">
      <c r="A1007" s="345"/>
      <c r="B1007" s="298"/>
      <c r="C1007" s="330"/>
      <c r="D1007"/>
      <c r="E1007"/>
      <c r="F1007"/>
      <c r="G1007"/>
      <c r="H1007"/>
    </row>
    <row r="1008" spans="1:8" x14ac:dyDescent="0.15">
      <c r="A1008" s="345"/>
      <c r="B1008" s="298"/>
      <c r="C1008" s="330"/>
      <c r="D1008"/>
      <c r="E1008"/>
      <c r="F1008"/>
      <c r="G1008"/>
      <c r="H1008"/>
    </row>
    <row r="1009" spans="1:8" x14ac:dyDescent="0.15">
      <c r="A1009" s="345"/>
      <c r="B1009" s="298"/>
      <c r="C1009" s="330"/>
      <c r="D1009"/>
      <c r="E1009"/>
      <c r="F1009"/>
      <c r="G1009"/>
      <c r="H1009"/>
    </row>
    <row r="1010" spans="1:8" x14ac:dyDescent="0.15">
      <c r="A1010" s="345"/>
      <c r="B1010" s="298"/>
      <c r="C1010" s="330"/>
      <c r="D1010"/>
      <c r="E1010"/>
      <c r="F1010"/>
      <c r="G1010"/>
      <c r="H1010"/>
    </row>
    <row r="1011" spans="1:8" x14ac:dyDescent="0.15">
      <c r="A1011" s="345"/>
      <c r="B1011" s="298"/>
      <c r="C1011" s="330"/>
      <c r="D1011"/>
      <c r="E1011"/>
      <c r="F1011"/>
      <c r="G1011"/>
      <c r="H1011"/>
    </row>
    <row r="1012" spans="1:8" x14ac:dyDescent="0.15">
      <c r="A1012" s="345"/>
      <c r="B1012" s="298"/>
      <c r="C1012" s="330"/>
      <c r="D1012"/>
      <c r="E1012"/>
      <c r="F1012"/>
      <c r="G1012"/>
      <c r="H1012"/>
    </row>
    <row r="1013" spans="1:8" x14ac:dyDescent="0.15">
      <c r="A1013" s="345"/>
      <c r="B1013" s="298"/>
      <c r="C1013" s="330"/>
      <c r="D1013"/>
      <c r="E1013"/>
      <c r="F1013"/>
      <c r="G1013"/>
      <c r="H1013"/>
    </row>
    <row r="1014" spans="1:8" x14ac:dyDescent="0.15">
      <c r="A1014" s="345"/>
      <c r="B1014" s="298"/>
      <c r="C1014" s="330"/>
      <c r="D1014"/>
      <c r="E1014"/>
      <c r="F1014"/>
      <c r="G1014"/>
      <c r="H1014"/>
    </row>
    <row r="1015" spans="1:8" x14ac:dyDescent="0.15">
      <c r="A1015" s="345"/>
      <c r="B1015" s="298"/>
      <c r="C1015" s="330"/>
      <c r="D1015"/>
      <c r="E1015"/>
      <c r="F1015"/>
      <c r="G1015"/>
      <c r="H1015"/>
    </row>
    <row r="1016" spans="1:8" x14ac:dyDescent="0.15">
      <c r="A1016" s="345"/>
      <c r="B1016" s="298"/>
      <c r="C1016" s="330"/>
      <c r="D1016"/>
      <c r="E1016"/>
      <c r="F1016"/>
      <c r="G1016"/>
      <c r="H1016"/>
    </row>
    <row r="1017" spans="1:8" x14ac:dyDescent="0.15">
      <c r="A1017" s="345"/>
      <c r="B1017" s="298"/>
      <c r="C1017" s="330"/>
      <c r="D1017"/>
      <c r="E1017"/>
      <c r="F1017"/>
      <c r="G1017"/>
      <c r="H1017"/>
    </row>
    <row r="1018" spans="1:8" x14ac:dyDescent="0.15">
      <c r="A1018" s="345"/>
      <c r="B1018" s="298"/>
      <c r="C1018" s="330"/>
      <c r="D1018"/>
      <c r="E1018"/>
      <c r="F1018"/>
      <c r="G1018"/>
      <c r="H1018"/>
    </row>
    <row r="1019" spans="1:8" x14ac:dyDescent="0.15">
      <c r="A1019" s="345"/>
      <c r="B1019" s="298"/>
      <c r="C1019" s="330"/>
      <c r="D1019"/>
      <c r="E1019"/>
      <c r="F1019"/>
      <c r="G1019"/>
      <c r="H1019"/>
    </row>
    <row r="1020" spans="1:8" x14ac:dyDescent="0.15">
      <c r="A1020" s="345"/>
      <c r="B1020" s="298"/>
      <c r="C1020" s="330"/>
      <c r="D1020"/>
      <c r="E1020"/>
      <c r="F1020"/>
      <c r="G1020"/>
      <c r="H1020"/>
    </row>
    <row r="1021" spans="1:8" x14ac:dyDescent="0.15">
      <c r="A1021" s="345"/>
      <c r="B1021" s="298"/>
      <c r="C1021" s="330"/>
      <c r="D1021"/>
      <c r="E1021"/>
      <c r="F1021"/>
      <c r="G1021"/>
      <c r="H1021"/>
    </row>
    <row r="1022" spans="1:8" x14ac:dyDescent="0.15">
      <c r="A1022" s="345"/>
      <c r="B1022" s="298"/>
      <c r="C1022" s="330"/>
      <c r="D1022"/>
      <c r="E1022"/>
      <c r="F1022"/>
      <c r="G1022"/>
      <c r="H1022"/>
    </row>
    <row r="1023" spans="1:8" x14ac:dyDescent="0.15">
      <c r="A1023" s="345"/>
      <c r="B1023" s="298"/>
      <c r="C1023" s="330"/>
      <c r="D1023"/>
      <c r="E1023"/>
      <c r="F1023"/>
      <c r="G1023"/>
      <c r="H1023"/>
    </row>
    <row r="1024" spans="1:8" x14ac:dyDescent="0.15">
      <c r="A1024" s="345"/>
      <c r="B1024" s="298"/>
      <c r="C1024" s="330"/>
      <c r="D1024"/>
      <c r="E1024"/>
      <c r="F1024"/>
      <c r="G1024"/>
      <c r="H1024"/>
    </row>
    <row r="1025" spans="1:8" x14ac:dyDescent="0.15">
      <c r="A1025" s="345"/>
      <c r="B1025" s="298"/>
      <c r="C1025" s="330"/>
      <c r="D1025"/>
      <c r="E1025"/>
      <c r="F1025"/>
      <c r="G1025"/>
      <c r="H1025"/>
    </row>
    <row r="1026" spans="1:8" x14ac:dyDescent="0.15">
      <c r="A1026" s="345"/>
      <c r="B1026" s="298"/>
      <c r="C1026" s="330"/>
      <c r="D1026"/>
      <c r="E1026"/>
      <c r="F1026"/>
      <c r="G1026"/>
      <c r="H1026"/>
    </row>
    <row r="1027" spans="1:8" x14ac:dyDescent="0.15">
      <c r="A1027" s="345"/>
      <c r="B1027" s="298"/>
      <c r="C1027" s="330"/>
      <c r="D1027"/>
      <c r="E1027"/>
      <c r="F1027"/>
      <c r="G1027"/>
      <c r="H1027"/>
    </row>
    <row r="1028" spans="1:8" x14ac:dyDescent="0.15">
      <c r="A1028" s="345"/>
      <c r="B1028" s="298"/>
      <c r="C1028" s="330"/>
      <c r="D1028"/>
      <c r="E1028"/>
      <c r="F1028"/>
      <c r="G1028"/>
      <c r="H1028"/>
    </row>
    <row r="1029" spans="1:8" x14ac:dyDescent="0.15">
      <c r="A1029" s="345"/>
      <c r="B1029" s="298"/>
      <c r="C1029" s="330"/>
      <c r="D1029"/>
      <c r="E1029"/>
      <c r="F1029"/>
      <c r="G1029"/>
      <c r="H1029"/>
    </row>
    <row r="1030" spans="1:8" x14ac:dyDescent="0.15">
      <c r="A1030" s="345"/>
      <c r="B1030" s="298"/>
      <c r="C1030" s="330"/>
      <c r="D1030"/>
      <c r="E1030"/>
      <c r="F1030"/>
      <c r="G1030"/>
      <c r="H1030"/>
    </row>
    <row r="1031" spans="1:8" x14ac:dyDescent="0.15">
      <c r="A1031" s="345"/>
      <c r="B1031" s="298"/>
      <c r="C1031" s="330"/>
      <c r="D1031"/>
      <c r="E1031"/>
      <c r="F1031"/>
      <c r="G1031"/>
      <c r="H1031"/>
    </row>
    <row r="1032" spans="1:8" x14ac:dyDescent="0.15">
      <c r="A1032" s="345"/>
      <c r="B1032" s="298"/>
      <c r="C1032" s="330"/>
      <c r="D1032"/>
      <c r="E1032"/>
      <c r="F1032"/>
      <c r="G1032"/>
      <c r="H1032"/>
    </row>
    <row r="1033" spans="1:8" x14ac:dyDescent="0.15">
      <c r="A1033" s="345"/>
      <c r="B1033" s="298"/>
      <c r="C1033" s="330"/>
      <c r="D1033"/>
      <c r="E1033"/>
      <c r="F1033"/>
      <c r="G1033"/>
      <c r="H1033"/>
    </row>
    <row r="1034" spans="1:8" x14ac:dyDescent="0.15">
      <c r="A1034" s="345"/>
      <c r="B1034" s="298"/>
      <c r="C1034" s="330"/>
      <c r="D1034"/>
      <c r="E1034"/>
      <c r="F1034"/>
      <c r="G1034"/>
      <c r="H1034"/>
    </row>
    <row r="1035" spans="1:8" x14ac:dyDescent="0.15">
      <c r="A1035" s="345"/>
      <c r="B1035" s="298"/>
      <c r="C1035" s="330"/>
      <c r="D1035"/>
      <c r="E1035"/>
      <c r="F1035"/>
      <c r="G1035"/>
      <c r="H1035"/>
    </row>
    <row r="1036" spans="1:8" x14ac:dyDescent="0.15">
      <c r="A1036" s="345"/>
      <c r="B1036" s="298"/>
      <c r="C1036" s="330"/>
      <c r="D1036"/>
      <c r="E1036"/>
      <c r="F1036"/>
      <c r="G1036"/>
      <c r="H1036"/>
    </row>
    <row r="1037" spans="1:8" x14ac:dyDescent="0.15">
      <c r="A1037" s="345"/>
      <c r="B1037" s="298"/>
      <c r="C1037" s="330"/>
      <c r="D1037"/>
      <c r="E1037"/>
      <c r="F1037"/>
      <c r="G1037"/>
      <c r="H1037"/>
    </row>
    <row r="1038" spans="1:8" x14ac:dyDescent="0.15">
      <c r="A1038" s="345"/>
      <c r="B1038" s="298"/>
      <c r="C1038" s="330"/>
      <c r="D1038"/>
      <c r="E1038"/>
      <c r="F1038"/>
      <c r="G1038"/>
      <c r="H1038"/>
    </row>
    <row r="1039" spans="1:8" x14ac:dyDescent="0.15">
      <c r="A1039" s="345"/>
      <c r="B1039" s="298"/>
      <c r="C1039" s="330"/>
      <c r="D1039"/>
      <c r="E1039"/>
      <c r="F1039"/>
      <c r="G1039"/>
      <c r="H1039"/>
    </row>
    <row r="1040" spans="1:8" x14ac:dyDescent="0.15">
      <c r="A1040" s="345"/>
      <c r="B1040" s="298"/>
      <c r="C1040" s="330"/>
      <c r="D1040"/>
      <c r="E1040"/>
      <c r="F1040"/>
      <c r="G1040"/>
      <c r="H1040"/>
    </row>
    <row r="1041" spans="1:8" x14ac:dyDescent="0.15">
      <c r="A1041" s="345"/>
      <c r="B1041"/>
      <c r="C1041" s="330"/>
      <c r="D1041"/>
      <c r="E1041"/>
      <c r="F1041"/>
      <c r="G1041"/>
      <c r="H1041"/>
    </row>
    <row r="1042" spans="1:8" x14ac:dyDescent="0.15">
      <c r="A1042" s="345"/>
      <c r="B1042"/>
      <c r="C1042" s="330"/>
      <c r="D1042"/>
      <c r="E1042"/>
      <c r="F1042"/>
      <c r="G1042"/>
      <c r="H1042"/>
    </row>
    <row r="1043" spans="1:8" x14ac:dyDescent="0.15">
      <c r="A1043" s="345"/>
      <c r="B1043"/>
      <c r="C1043" s="330"/>
      <c r="D1043"/>
      <c r="E1043"/>
      <c r="F1043"/>
      <c r="G1043"/>
      <c r="H1043"/>
    </row>
    <row r="1044" spans="1:8" x14ac:dyDescent="0.15">
      <c r="A1044" s="345"/>
      <c r="B1044" s="298"/>
      <c r="C1044" s="330"/>
      <c r="D1044"/>
      <c r="E1044"/>
      <c r="F1044"/>
      <c r="G1044"/>
      <c r="H1044"/>
    </row>
    <row r="1045" spans="1:8" x14ac:dyDescent="0.15">
      <c r="A1045" s="345"/>
      <c r="B1045" s="298"/>
      <c r="C1045" s="330"/>
      <c r="D1045"/>
      <c r="E1045"/>
      <c r="F1045"/>
      <c r="G1045"/>
      <c r="H1045"/>
    </row>
    <row r="1046" spans="1:8" x14ac:dyDescent="0.15">
      <c r="A1046" s="345"/>
      <c r="B1046" s="298"/>
      <c r="C1046" s="330"/>
      <c r="D1046"/>
      <c r="E1046"/>
      <c r="F1046"/>
      <c r="G1046"/>
      <c r="H1046"/>
    </row>
    <row r="1047" spans="1:8" x14ac:dyDescent="0.15">
      <c r="A1047" s="345"/>
      <c r="B1047" s="298"/>
      <c r="C1047" s="330"/>
      <c r="D1047"/>
      <c r="E1047"/>
      <c r="F1047"/>
      <c r="G1047"/>
      <c r="H1047"/>
    </row>
    <row r="1048" spans="1:8" x14ac:dyDescent="0.15">
      <c r="A1048" s="345"/>
      <c r="B1048" s="298"/>
      <c r="C1048" s="330"/>
      <c r="D1048"/>
      <c r="E1048"/>
      <c r="F1048"/>
      <c r="G1048"/>
      <c r="H1048"/>
    </row>
    <row r="1049" spans="1:8" x14ac:dyDescent="0.15">
      <c r="A1049" s="345"/>
      <c r="B1049" s="298"/>
      <c r="C1049" s="330"/>
      <c r="D1049"/>
      <c r="E1049"/>
      <c r="F1049"/>
      <c r="G1049"/>
      <c r="H1049"/>
    </row>
    <row r="1050" spans="1:8" x14ac:dyDescent="0.15">
      <c r="A1050" s="345"/>
      <c r="B1050" s="298"/>
      <c r="C1050" s="330"/>
      <c r="D1050"/>
      <c r="E1050"/>
      <c r="F1050"/>
      <c r="G1050"/>
      <c r="H1050"/>
    </row>
    <row r="1051" spans="1:8" x14ac:dyDescent="0.15">
      <c r="A1051" s="345"/>
      <c r="B1051" s="298"/>
      <c r="C1051" s="330"/>
      <c r="D1051"/>
      <c r="E1051"/>
      <c r="F1051"/>
      <c r="G1051"/>
      <c r="H1051"/>
    </row>
    <row r="1052" spans="1:8" x14ac:dyDescent="0.15">
      <c r="A1052" s="345"/>
      <c r="B1052" s="298"/>
      <c r="C1052" s="330"/>
      <c r="D1052"/>
      <c r="E1052"/>
      <c r="F1052"/>
      <c r="G1052"/>
      <c r="H1052"/>
    </row>
    <row r="1053" spans="1:8" x14ac:dyDescent="0.15">
      <c r="A1053" s="345"/>
      <c r="B1053" s="298"/>
      <c r="C1053" s="330"/>
      <c r="D1053"/>
      <c r="E1053"/>
      <c r="F1053"/>
      <c r="G1053"/>
      <c r="H1053"/>
    </row>
    <row r="1054" spans="1:8" x14ac:dyDescent="0.15">
      <c r="A1054" s="345"/>
      <c r="B1054" s="298"/>
      <c r="C1054" s="330"/>
      <c r="D1054"/>
      <c r="E1054"/>
      <c r="F1054"/>
      <c r="G1054"/>
      <c r="H1054"/>
    </row>
    <row r="1055" spans="1:8" x14ac:dyDescent="0.15">
      <c r="A1055" s="345"/>
      <c r="B1055" s="298"/>
      <c r="C1055" s="330"/>
      <c r="D1055"/>
      <c r="E1055"/>
      <c r="F1055"/>
      <c r="G1055"/>
      <c r="H1055"/>
    </row>
    <row r="1056" spans="1:8" x14ac:dyDescent="0.15">
      <c r="A1056" s="345"/>
      <c r="B1056" s="298"/>
      <c r="C1056" s="330"/>
      <c r="D1056"/>
      <c r="E1056"/>
      <c r="F1056"/>
      <c r="G1056"/>
      <c r="H1056"/>
    </row>
    <row r="1057" spans="1:8" x14ac:dyDescent="0.15">
      <c r="A1057" s="345"/>
      <c r="B1057" s="298"/>
      <c r="C1057" s="330"/>
      <c r="D1057"/>
      <c r="E1057"/>
      <c r="F1057"/>
      <c r="G1057"/>
      <c r="H1057"/>
    </row>
    <row r="1058" spans="1:8" x14ac:dyDescent="0.15">
      <c r="A1058" s="345"/>
      <c r="B1058" s="298"/>
      <c r="C1058" s="330"/>
      <c r="D1058"/>
      <c r="E1058"/>
      <c r="F1058"/>
      <c r="G1058"/>
      <c r="H1058"/>
    </row>
    <row r="1059" spans="1:8" x14ac:dyDescent="0.15">
      <c r="A1059" s="345"/>
      <c r="B1059" s="298"/>
      <c r="C1059" s="330"/>
      <c r="D1059"/>
      <c r="E1059"/>
      <c r="F1059"/>
      <c r="G1059"/>
      <c r="H1059"/>
    </row>
    <row r="1060" spans="1:8" x14ac:dyDescent="0.15">
      <c r="A1060" s="345"/>
      <c r="B1060" s="298"/>
      <c r="C1060" s="330"/>
      <c r="D1060"/>
      <c r="E1060"/>
      <c r="F1060"/>
      <c r="G1060"/>
      <c r="H1060"/>
    </row>
    <row r="1061" spans="1:8" x14ac:dyDescent="0.15">
      <c r="A1061" s="345"/>
      <c r="B1061" s="298"/>
      <c r="C1061" s="330"/>
      <c r="D1061"/>
      <c r="E1061"/>
      <c r="F1061"/>
      <c r="G1061"/>
      <c r="H1061"/>
    </row>
    <row r="1062" spans="1:8" x14ac:dyDescent="0.15">
      <c r="A1062" s="345"/>
      <c r="B1062" s="298"/>
      <c r="C1062" s="330"/>
      <c r="D1062"/>
      <c r="E1062"/>
      <c r="F1062"/>
      <c r="G1062"/>
      <c r="H1062"/>
    </row>
    <row r="1063" spans="1:8" x14ac:dyDescent="0.15">
      <c r="A1063" s="345"/>
      <c r="B1063" s="298"/>
      <c r="C1063" s="330"/>
      <c r="D1063"/>
      <c r="E1063"/>
      <c r="F1063"/>
      <c r="G1063"/>
      <c r="H1063"/>
    </row>
    <row r="1064" spans="1:8" x14ac:dyDescent="0.15">
      <c r="A1064" s="345"/>
      <c r="B1064" s="298"/>
      <c r="C1064" s="330"/>
      <c r="D1064"/>
      <c r="E1064"/>
      <c r="F1064"/>
      <c r="G1064"/>
      <c r="H1064"/>
    </row>
    <row r="1065" spans="1:8" x14ac:dyDescent="0.15">
      <c r="A1065" s="345"/>
      <c r="B1065" s="298"/>
      <c r="C1065" s="330"/>
      <c r="D1065"/>
      <c r="E1065"/>
      <c r="F1065"/>
      <c r="G1065"/>
      <c r="H1065"/>
    </row>
    <row r="1066" spans="1:8" x14ac:dyDescent="0.15">
      <c r="A1066" s="345"/>
      <c r="B1066" s="298"/>
      <c r="C1066" s="330"/>
      <c r="D1066"/>
      <c r="E1066"/>
      <c r="F1066"/>
      <c r="G1066"/>
      <c r="H1066"/>
    </row>
    <row r="1067" spans="1:8" x14ac:dyDescent="0.15">
      <c r="A1067" s="345"/>
      <c r="B1067" s="298"/>
      <c r="C1067" s="330"/>
      <c r="D1067"/>
      <c r="E1067"/>
      <c r="F1067"/>
      <c r="G1067"/>
      <c r="H1067"/>
    </row>
    <row r="1068" spans="1:8" x14ac:dyDescent="0.15">
      <c r="A1068" s="345"/>
      <c r="B1068" s="298"/>
      <c r="C1068" s="330"/>
      <c r="D1068"/>
      <c r="E1068"/>
      <c r="F1068"/>
      <c r="G1068"/>
      <c r="H1068"/>
    </row>
    <row r="1069" spans="1:8" x14ac:dyDescent="0.15">
      <c r="A1069" s="345"/>
      <c r="B1069" s="298"/>
      <c r="C1069" s="330"/>
      <c r="D1069"/>
      <c r="E1069"/>
      <c r="F1069"/>
      <c r="G1069"/>
      <c r="H1069"/>
    </row>
    <row r="1070" spans="1:8" x14ac:dyDescent="0.15">
      <c r="A1070" s="345"/>
      <c r="B1070" s="298"/>
      <c r="C1070" s="330"/>
      <c r="D1070"/>
      <c r="E1070"/>
      <c r="F1070"/>
      <c r="G1070"/>
      <c r="H1070"/>
    </row>
    <row r="1071" spans="1:8" x14ac:dyDescent="0.15">
      <c r="A1071" s="345"/>
      <c r="B1071" s="298"/>
      <c r="C1071" s="330"/>
      <c r="D1071"/>
      <c r="E1071"/>
      <c r="F1071"/>
      <c r="G1071"/>
      <c r="H1071"/>
    </row>
    <row r="1072" spans="1:8" x14ac:dyDescent="0.15">
      <c r="A1072" s="345"/>
      <c r="B1072" s="298"/>
      <c r="C1072" s="330"/>
      <c r="D1072"/>
      <c r="E1072"/>
      <c r="F1072"/>
      <c r="G1072"/>
      <c r="H1072"/>
    </row>
    <row r="1073" spans="1:8" x14ac:dyDescent="0.15">
      <c r="A1073" s="345"/>
      <c r="B1073" s="298"/>
      <c r="C1073" s="330"/>
      <c r="D1073"/>
      <c r="E1073"/>
      <c r="F1073"/>
      <c r="G1073"/>
      <c r="H1073"/>
    </row>
    <row r="1074" spans="1:8" x14ac:dyDescent="0.15">
      <c r="A1074" s="345"/>
      <c r="B1074" s="298"/>
      <c r="C1074" s="330"/>
      <c r="D1074"/>
      <c r="E1074"/>
      <c r="F1074"/>
      <c r="G1074"/>
      <c r="H1074"/>
    </row>
    <row r="1075" spans="1:8" x14ac:dyDescent="0.15">
      <c r="A1075" s="345"/>
      <c r="B1075" s="298"/>
      <c r="C1075" s="330"/>
      <c r="D1075"/>
      <c r="E1075"/>
      <c r="F1075"/>
      <c r="G1075"/>
      <c r="H1075"/>
    </row>
    <row r="1076" spans="1:8" x14ac:dyDescent="0.15">
      <c r="A1076" s="345"/>
      <c r="B1076" s="298"/>
      <c r="C1076" s="330"/>
      <c r="D1076"/>
      <c r="E1076"/>
      <c r="F1076"/>
      <c r="G1076"/>
      <c r="H1076"/>
    </row>
    <row r="1077" spans="1:8" x14ac:dyDescent="0.15">
      <c r="A1077" s="345"/>
      <c r="B1077" s="298"/>
      <c r="C1077" s="330"/>
      <c r="D1077"/>
      <c r="E1077"/>
      <c r="F1077"/>
      <c r="G1077"/>
      <c r="H1077"/>
    </row>
    <row r="1078" spans="1:8" x14ac:dyDescent="0.15">
      <c r="A1078" s="345"/>
      <c r="B1078" s="298"/>
      <c r="C1078" s="330"/>
      <c r="D1078"/>
      <c r="E1078"/>
      <c r="F1078"/>
      <c r="G1078"/>
      <c r="H1078"/>
    </row>
    <row r="1079" spans="1:8" x14ac:dyDescent="0.15">
      <c r="A1079" s="345"/>
      <c r="B1079" s="298"/>
      <c r="C1079" s="330"/>
      <c r="D1079"/>
      <c r="E1079"/>
      <c r="F1079"/>
      <c r="G1079"/>
      <c r="H1079"/>
    </row>
    <row r="1080" spans="1:8" x14ac:dyDescent="0.15">
      <c r="A1080" s="345"/>
      <c r="B1080" s="298"/>
      <c r="C1080" s="330"/>
      <c r="D1080"/>
      <c r="E1080"/>
      <c r="F1080"/>
      <c r="G1080"/>
      <c r="H1080"/>
    </row>
    <row r="1081" spans="1:8" x14ac:dyDescent="0.15">
      <c r="A1081" s="345"/>
      <c r="B1081" s="298"/>
      <c r="C1081" s="330"/>
      <c r="D1081"/>
      <c r="E1081"/>
      <c r="F1081"/>
      <c r="G1081"/>
      <c r="H1081"/>
    </row>
    <row r="1082" spans="1:8" x14ac:dyDescent="0.15">
      <c r="A1082" s="345"/>
      <c r="B1082" s="298"/>
      <c r="C1082" s="330"/>
      <c r="D1082"/>
      <c r="E1082"/>
      <c r="F1082"/>
      <c r="G1082"/>
      <c r="H1082"/>
    </row>
    <row r="1083" spans="1:8" x14ac:dyDescent="0.15">
      <c r="A1083" s="345"/>
      <c r="B1083" s="298"/>
      <c r="C1083" s="330"/>
      <c r="D1083"/>
      <c r="E1083"/>
      <c r="F1083"/>
      <c r="G1083"/>
      <c r="H1083"/>
    </row>
    <row r="1084" spans="1:8" x14ac:dyDescent="0.15">
      <c r="A1084" s="345"/>
      <c r="B1084" s="298"/>
      <c r="C1084" s="330"/>
      <c r="D1084"/>
      <c r="E1084"/>
      <c r="F1084"/>
      <c r="G1084"/>
      <c r="H1084"/>
    </row>
    <row r="1085" spans="1:8" x14ac:dyDescent="0.15">
      <c r="A1085" s="345"/>
      <c r="B1085" s="298"/>
      <c r="C1085" s="330"/>
      <c r="D1085"/>
      <c r="E1085"/>
      <c r="F1085"/>
      <c r="G1085"/>
      <c r="H1085"/>
    </row>
    <row r="1086" spans="1:8" x14ac:dyDescent="0.15">
      <c r="A1086" s="345"/>
      <c r="B1086" s="298"/>
      <c r="C1086" s="330"/>
      <c r="D1086"/>
      <c r="E1086"/>
      <c r="F1086"/>
      <c r="G1086"/>
      <c r="H1086"/>
    </row>
    <row r="1087" spans="1:8" x14ac:dyDescent="0.15">
      <c r="A1087" s="345"/>
      <c r="B1087" s="298"/>
      <c r="C1087" s="330"/>
      <c r="D1087"/>
      <c r="E1087"/>
      <c r="F1087"/>
      <c r="G1087"/>
      <c r="H1087"/>
    </row>
    <row r="1088" spans="1:8" x14ac:dyDescent="0.15">
      <c r="A1088" s="345"/>
      <c r="B1088" s="298"/>
      <c r="C1088" s="330"/>
      <c r="D1088"/>
      <c r="E1088"/>
      <c r="F1088"/>
      <c r="G1088"/>
      <c r="H1088"/>
    </row>
    <row r="1089" spans="1:8" x14ac:dyDescent="0.15">
      <c r="A1089" s="345"/>
      <c r="B1089" s="298"/>
      <c r="C1089" s="330"/>
      <c r="D1089"/>
      <c r="E1089"/>
      <c r="F1089"/>
      <c r="G1089"/>
      <c r="H1089"/>
    </row>
    <row r="1090" spans="1:8" x14ac:dyDescent="0.15">
      <c r="A1090" s="345"/>
      <c r="B1090" s="298"/>
      <c r="C1090" s="330"/>
      <c r="D1090"/>
      <c r="E1090"/>
      <c r="F1090"/>
      <c r="G1090"/>
      <c r="H1090"/>
    </row>
    <row r="1091" spans="1:8" x14ac:dyDescent="0.15">
      <c r="A1091" s="345"/>
      <c r="B1091" s="298"/>
      <c r="C1091" s="330"/>
      <c r="D1091"/>
      <c r="E1091"/>
      <c r="F1091"/>
      <c r="G1091"/>
      <c r="H1091"/>
    </row>
    <row r="1092" spans="1:8" x14ac:dyDescent="0.15">
      <c r="A1092" s="345"/>
      <c r="B1092" s="298"/>
      <c r="C1092" s="330"/>
      <c r="D1092"/>
      <c r="E1092"/>
      <c r="F1092"/>
      <c r="G1092"/>
      <c r="H1092"/>
    </row>
    <row r="1093" spans="1:8" x14ac:dyDescent="0.15">
      <c r="A1093" s="345"/>
      <c r="B1093" s="298"/>
      <c r="C1093" s="330"/>
      <c r="D1093"/>
      <c r="E1093"/>
      <c r="F1093"/>
      <c r="G1093"/>
      <c r="H1093"/>
    </row>
    <row r="1094" spans="1:8" x14ac:dyDescent="0.15">
      <c r="A1094" s="345"/>
      <c r="B1094" s="298"/>
      <c r="C1094" s="330"/>
      <c r="D1094"/>
      <c r="E1094"/>
      <c r="F1094"/>
      <c r="G1094"/>
      <c r="H1094"/>
    </row>
    <row r="1095" spans="1:8" x14ac:dyDescent="0.15">
      <c r="A1095" s="345"/>
      <c r="B1095" s="298"/>
      <c r="C1095" s="330"/>
      <c r="D1095"/>
      <c r="E1095"/>
      <c r="F1095"/>
      <c r="G1095"/>
      <c r="H1095"/>
    </row>
    <row r="1096" spans="1:8" x14ac:dyDescent="0.15">
      <c r="A1096" s="345"/>
      <c r="B1096" s="298"/>
      <c r="C1096" s="330"/>
      <c r="D1096"/>
      <c r="E1096"/>
      <c r="F1096"/>
      <c r="G1096"/>
      <c r="H1096"/>
    </row>
    <row r="1097" spans="1:8" x14ac:dyDescent="0.15">
      <c r="A1097" s="345"/>
      <c r="B1097" s="298"/>
      <c r="C1097" s="330"/>
      <c r="D1097"/>
      <c r="E1097"/>
      <c r="F1097"/>
      <c r="G1097"/>
      <c r="H1097"/>
    </row>
    <row r="1098" spans="1:8" x14ac:dyDescent="0.15">
      <c r="A1098" s="345"/>
      <c r="B1098" s="298"/>
      <c r="C1098" s="330"/>
      <c r="D1098"/>
      <c r="E1098"/>
      <c r="F1098"/>
      <c r="G1098"/>
      <c r="H1098"/>
    </row>
    <row r="1099" spans="1:8" x14ac:dyDescent="0.15">
      <c r="A1099" s="345"/>
      <c r="B1099" s="298"/>
      <c r="C1099" s="330"/>
      <c r="D1099"/>
      <c r="E1099"/>
      <c r="F1099"/>
      <c r="G1099"/>
      <c r="H1099"/>
    </row>
    <row r="1100" spans="1:8" x14ac:dyDescent="0.15">
      <c r="A1100" s="345"/>
      <c r="B1100" s="298"/>
      <c r="C1100" s="330"/>
      <c r="D1100"/>
      <c r="E1100"/>
      <c r="F1100"/>
      <c r="G1100"/>
      <c r="H1100"/>
    </row>
    <row r="1101" spans="1:8" x14ac:dyDescent="0.15">
      <c r="A1101" s="345"/>
      <c r="B1101" s="298"/>
      <c r="C1101" s="330"/>
      <c r="D1101"/>
      <c r="E1101"/>
      <c r="F1101"/>
      <c r="G1101"/>
      <c r="H1101"/>
    </row>
    <row r="1102" spans="1:8" x14ac:dyDescent="0.15">
      <c r="A1102" s="345"/>
      <c r="B1102" s="298"/>
      <c r="C1102" s="330"/>
      <c r="D1102"/>
      <c r="E1102"/>
      <c r="F1102"/>
      <c r="G1102"/>
      <c r="H1102"/>
    </row>
    <row r="1103" spans="1:8" x14ac:dyDescent="0.15">
      <c r="A1103" s="345"/>
      <c r="B1103" s="298"/>
      <c r="C1103" s="330"/>
      <c r="D1103"/>
      <c r="E1103"/>
      <c r="F1103"/>
      <c r="G1103"/>
      <c r="H1103"/>
    </row>
    <row r="1104" spans="1:8" x14ac:dyDescent="0.15">
      <c r="A1104" s="345"/>
      <c r="B1104" s="298"/>
      <c r="C1104" s="330"/>
      <c r="D1104"/>
      <c r="E1104"/>
      <c r="F1104"/>
      <c r="G1104"/>
      <c r="H1104"/>
    </row>
    <row r="1105" spans="1:8" x14ac:dyDescent="0.15">
      <c r="A1105" s="345"/>
      <c r="B1105" s="298"/>
      <c r="C1105" s="330"/>
      <c r="D1105"/>
      <c r="E1105"/>
      <c r="F1105"/>
      <c r="G1105"/>
      <c r="H1105"/>
    </row>
    <row r="1106" spans="1:8" x14ac:dyDescent="0.15">
      <c r="A1106" s="345"/>
      <c r="B1106" s="298"/>
      <c r="C1106" s="330"/>
      <c r="D1106"/>
      <c r="E1106"/>
      <c r="F1106"/>
      <c r="G1106"/>
      <c r="H1106"/>
    </row>
    <row r="1107" spans="1:8" x14ac:dyDescent="0.15">
      <c r="A1107" s="345"/>
      <c r="B1107" s="298"/>
      <c r="C1107" s="330"/>
      <c r="D1107"/>
      <c r="E1107"/>
      <c r="F1107"/>
      <c r="G1107"/>
      <c r="H1107"/>
    </row>
    <row r="1108" spans="1:8" x14ac:dyDescent="0.15">
      <c r="A1108" s="345"/>
      <c r="B1108" s="298"/>
      <c r="C1108" s="330"/>
      <c r="D1108"/>
      <c r="E1108"/>
      <c r="F1108"/>
      <c r="G1108"/>
      <c r="H1108"/>
    </row>
    <row r="1109" spans="1:8" x14ac:dyDescent="0.15">
      <c r="A1109" s="345"/>
      <c r="B1109" s="298"/>
      <c r="C1109" s="330"/>
      <c r="D1109"/>
      <c r="E1109"/>
      <c r="F1109"/>
      <c r="G1109"/>
      <c r="H1109"/>
    </row>
    <row r="1110" spans="1:8" x14ac:dyDescent="0.15">
      <c r="A1110" s="345"/>
      <c r="B1110" s="298"/>
      <c r="C1110" s="330"/>
      <c r="D1110"/>
      <c r="E1110"/>
      <c r="F1110"/>
      <c r="G1110"/>
      <c r="H1110"/>
    </row>
    <row r="1111" spans="1:8" x14ac:dyDescent="0.15">
      <c r="A1111" s="345"/>
      <c r="B1111" s="298"/>
      <c r="C1111" s="330"/>
      <c r="D1111"/>
      <c r="E1111"/>
      <c r="F1111"/>
      <c r="G1111"/>
      <c r="H1111"/>
    </row>
    <row r="1112" spans="1:8" x14ac:dyDescent="0.15">
      <c r="A1112" s="345"/>
      <c r="B1112" s="298"/>
      <c r="C1112" s="330"/>
      <c r="D1112"/>
      <c r="E1112"/>
      <c r="F1112"/>
      <c r="G1112"/>
      <c r="H1112"/>
    </row>
    <row r="1113" spans="1:8" x14ac:dyDescent="0.15">
      <c r="A1113" s="345"/>
      <c r="B1113" s="298"/>
      <c r="C1113" s="330"/>
      <c r="D1113"/>
      <c r="E1113"/>
      <c r="F1113"/>
      <c r="G1113"/>
      <c r="H1113"/>
    </row>
    <row r="1114" spans="1:8" x14ac:dyDescent="0.15">
      <c r="A1114" s="345"/>
      <c r="B1114" s="298"/>
      <c r="C1114" s="330"/>
      <c r="D1114"/>
      <c r="E1114"/>
      <c r="F1114"/>
      <c r="G1114"/>
      <c r="H1114"/>
    </row>
    <row r="1115" spans="1:8" x14ac:dyDescent="0.15">
      <c r="A1115" s="345"/>
      <c r="B1115" s="298"/>
      <c r="C1115" s="330"/>
      <c r="D1115"/>
      <c r="E1115"/>
      <c r="F1115"/>
      <c r="G1115"/>
      <c r="H1115"/>
    </row>
    <row r="1116" spans="1:8" x14ac:dyDescent="0.15">
      <c r="A1116" s="345"/>
      <c r="B1116" s="298"/>
      <c r="C1116" s="330"/>
      <c r="D1116"/>
      <c r="E1116"/>
      <c r="F1116"/>
      <c r="G1116"/>
      <c r="H1116"/>
    </row>
    <row r="1117" spans="1:8" x14ac:dyDescent="0.15">
      <c r="A1117" s="345"/>
      <c r="B1117" s="298"/>
      <c r="C1117" s="330"/>
      <c r="D1117"/>
      <c r="E1117"/>
      <c r="F1117"/>
      <c r="G1117"/>
      <c r="H1117"/>
    </row>
    <row r="1118" spans="1:8" x14ac:dyDescent="0.15">
      <c r="A1118" s="345"/>
      <c r="B1118" s="298"/>
      <c r="C1118" s="330"/>
      <c r="D1118"/>
      <c r="E1118"/>
      <c r="F1118"/>
      <c r="G1118"/>
      <c r="H1118"/>
    </row>
    <row r="1119" spans="1:8" x14ac:dyDescent="0.15">
      <c r="A1119" s="345"/>
      <c r="B1119" s="298"/>
      <c r="C1119" s="330"/>
      <c r="D1119"/>
      <c r="E1119"/>
      <c r="F1119"/>
      <c r="G1119"/>
      <c r="H1119"/>
    </row>
    <row r="1120" spans="1:8" x14ac:dyDescent="0.15">
      <c r="A1120" s="345"/>
      <c r="B1120" s="298"/>
      <c r="C1120" s="330"/>
      <c r="D1120"/>
      <c r="E1120"/>
      <c r="F1120"/>
      <c r="G1120"/>
      <c r="H1120"/>
    </row>
    <row r="1121" spans="1:8" x14ac:dyDescent="0.15">
      <c r="A1121" s="345"/>
      <c r="B1121" s="298"/>
      <c r="C1121" s="330"/>
      <c r="D1121"/>
      <c r="E1121"/>
      <c r="F1121"/>
      <c r="G1121"/>
      <c r="H1121"/>
    </row>
    <row r="1122" spans="1:8" x14ac:dyDescent="0.15">
      <c r="A1122" s="345"/>
      <c r="B1122" s="298"/>
      <c r="C1122" s="330"/>
      <c r="D1122"/>
      <c r="E1122"/>
      <c r="F1122"/>
      <c r="G1122"/>
      <c r="H1122"/>
    </row>
    <row r="1123" spans="1:8" x14ac:dyDescent="0.15">
      <c r="A1123" s="345"/>
      <c r="B1123" s="298"/>
      <c r="C1123" s="330"/>
      <c r="D1123"/>
      <c r="E1123"/>
      <c r="F1123"/>
      <c r="G1123"/>
      <c r="H1123"/>
    </row>
    <row r="1124" spans="1:8" x14ac:dyDescent="0.15">
      <c r="A1124" s="345"/>
      <c r="B1124" s="298"/>
      <c r="C1124" s="330"/>
      <c r="D1124"/>
      <c r="E1124"/>
      <c r="F1124"/>
      <c r="G1124"/>
      <c r="H1124"/>
    </row>
    <row r="1125" spans="1:8" x14ac:dyDescent="0.15">
      <c r="A1125" s="345"/>
      <c r="B1125" s="298"/>
      <c r="C1125" s="330"/>
      <c r="D1125"/>
      <c r="E1125"/>
      <c r="F1125"/>
      <c r="G1125"/>
      <c r="H1125"/>
    </row>
    <row r="1126" spans="1:8" x14ac:dyDescent="0.15">
      <c r="A1126" s="345"/>
      <c r="B1126" s="298"/>
      <c r="C1126" s="330"/>
      <c r="D1126"/>
      <c r="E1126"/>
      <c r="F1126"/>
      <c r="G1126"/>
      <c r="H1126"/>
    </row>
    <row r="1127" spans="1:8" x14ac:dyDescent="0.15">
      <c r="A1127" s="345"/>
      <c r="B1127" s="298"/>
      <c r="C1127" s="330"/>
      <c r="D1127"/>
      <c r="E1127"/>
      <c r="F1127"/>
      <c r="G1127"/>
      <c r="H1127"/>
    </row>
    <row r="1128" spans="1:8" x14ac:dyDescent="0.15">
      <c r="A1128" s="345"/>
      <c r="B1128" s="298"/>
      <c r="C1128" s="330"/>
      <c r="D1128"/>
      <c r="E1128"/>
      <c r="F1128"/>
      <c r="G1128"/>
      <c r="H1128"/>
    </row>
    <row r="1129" spans="1:8" x14ac:dyDescent="0.15">
      <c r="A1129" s="345"/>
      <c r="B1129" s="298"/>
      <c r="C1129" s="330"/>
      <c r="D1129"/>
      <c r="E1129"/>
      <c r="F1129"/>
      <c r="G1129"/>
      <c r="H1129"/>
    </row>
    <row r="1130" spans="1:8" x14ac:dyDescent="0.15">
      <c r="A1130" s="345"/>
      <c r="B1130" s="298"/>
      <c r="C1130" s="330"/>
      <c r="D1130"/>
      <c r="E1130"/>
      <c r="F1130"/>
      <c r="G1130"/>
      <c r="H1130"/>
    </row>
    <row r="1131" spans="1:8" x14ac:dyDescent="0.15">
      <c r="A1131" s="345"/>
      <c r="B1131" s="298"/>
      <c r="C1131" s="330"/>
      <c r="D1131"/>
      <c r="E1131"/>
      <c r="F1131"/>
      <c r="G1131"/>
      <c r="H1131"/>
    </row>
    <row r="1132" spans="1:8" x14ac:dyDescent="0.15">
      <c r="A1132" s="345"/>
      <c r="B1132" s="298"/>
      <c r="C1132" s="330"/>
      <c r="D1132"/>
      <c r="E1132"/>
      <c r="F1132"/>
      <c r="G1132"/>
      <c r="H1132"/>
    </row>
    <row r="1133" spans="1:8" x14ac:dyDescent="0.15">
      <c r="A1133" s="345"/>
      <c r="B1133" s="298"/>
      <c r="C1133" s="330"/>
      <c r="D1133"/>
      <c r="E1133"/>
      <c r="F1133"/>
      <c r="G1133"/>
      <c r="H1133"/>
    </row>
    <row r="1134" spans="1:8" x14ac:dyDescent="0.15">
      <c r="A1134" s="345"/>
      <c r="B1134" s="298"/>
      <c r="C1134" s="330"/>
      <c r="D1134"/>
      <c r="E1134"/>
      <c r="F1134"/>
      <c r="G1134"/>
      <c r="H1134"/>
    </row>
    <row r="1135" spans="1:8" x14ac:dyDescent="0.15">
      <c r="A1135" s="345"/>
      <c r="B1135" s="298"/>
      <c r="C1135" s="330"/>
      <c r="D1135"/>
      <c r="E1135"/>
      <c r="F1135"/>
      <c r="G1135"/>
      <c r="H1135"/>
    </row>
    <row r="1136" spans="1:8" x14ac:dyDescent="0.15">
      <c r="A1136" s="345"/>
      <c r="B1136" s="298"/>
      <c r="C1136" s="330"/>
      <c r="D1136"/>
      <c r="E1136"/>
      <c r="F1136"/>
      <c r="G1136"/>
      <c r="H1136"/>
    </row>
    <row r="1137" spans="1:8" x14ac:dyDescent="0.15">
      <c r="A1137" s="345"/>
      <c r="B1137" s="298"/>
      <c r="C1137" s="330"/>
      <c r="D1137"/>
      <c r="E1137"/>
      <c r="F1137"/>
      <c r="G1137"/>
      <c r="H1137"/>
    </row>
    <row r="1138" spans="1:8" x14ac:dyDescent="0.15">
      <c r="A1138" s="345"/>
      <c r="B1138" s="298"/>
      <c r="C1138" s="330"/>
      <c r="D1138"/>
      <c r="E1138"/>
      <c r="F1138"/>
      <c r="G1138"/>
      <c r="H1138"/>
    </row>
    <row r="1139" spans="1:8" x14ac:dyDescent="0.15">
      <c r="A1139" s="345"/>
      <c r="B1139" s="298"/>
      <c r="C1139" s="330"/>
      <c r="D1139"/>
      <c r="E1139"/>
      <c r="F1139"/>
      <c r="G1139"/>
      <c r="H1139"/>
    </row>
    <row r="1140" spans="1:8" x14ac:dyDescent="0.15">
      <c r="A1140" s="345"/>
      <c r="B1140" s="298"/>
      <c r="C1140" s="330"/>
      <c r="D1140"/>
      <c r="E1140"/>
      <c r="F1140"/>
      <c r="G1140"/>
      <c r="H1140"/>
    </row>
    <row r="1141" spans="1:8" x14ac:dyDescent="0.15">
      <c r="A1141" s="345"/>
      <c r="B1141" s="298"/>
      <c r="C1141" s="330"/>
      <c r="D1141"/>
      <c r="E1141"/>
      <c r="F1141"/>
      <c r="G1141"/>
      <c r="H1141"/>
    </row>
    <row r="1142" spans="1:8" x14ac:dyDescent="0.15">
      <c r="A1142" s="345"/>
      <c r="B1142" s="298"/>
      <c r="C1142" s="330"/>
      <c r="D1142"/>
      <c r="E1142"/>
      <c r="F1142"/>
      <c r="G1142"/>
      <c r="H1142"/>
    </row>
    <row r="1143" spans="1:8" x14ac:dyDescent="0.15">
      <c r="A1143" s="345"/>
      <c r="B1143" s="298"/>
      <c r="C1143" s="330"/>
      <c r="D1143"/>
      <c r="E1143"/>
      <c r="F1143"/>
      <c r="G1143"/>
      <c r="H1143"/>
    </row>
    <row r="1144" spans="1:8" x14ac:dyDescent="0.15">
      <c r="A1144" s="345"/>
      <c r="B1144" s="298"/>
      <c r="C1144" s="330"/>
      <c r="D1144"/>
      <c r="E1144"/>
      <c r="F1144"/>
      <c r="G1144"/>
      <c r="H1144"/>
    </row>
    <row r="1145" spans="1:8" x14ac:dyDescent="0.15">
      <c r="A1145" s="345"/>
      <c r="B1145" s="298"/>
      <c r="C1145" s="330"/>
      <c r="D1145"/>
      <c r="E1145"/>
      <c r="F1145"/>
      <c r="G1145"/>
      <c r="H1145"/>
    </row>
    <row r="1146" spans="1:8" x14ac:dyDescent="0.15">
      <c r="A1146" s="345"/>
      <c r="B1146" s="298"/>
      <c r="C1146" s="330"/>
      <c r="D1146"/>
      <c r="E1146"/>
      <c r="F1146"/>
      <c r="G1146"/>
      <c r="H1146"/>
    </row>
    <row r="1147" spans="1:8" x14ac:dyDescent="0.15">
      <c r="A1147" s="345"/>
      <c r="B1147" s="298"/>
      <c r="C1147" s="330"/>
      <c r="D1147"/>
      <c r="E1147"/>
      <c r="F1147"/>
      <c r="G1147"/>
      <c r="H1147"/>
    </row>
    <row r="1148" spans="1:8" x14ac:dyDescent="0.15">
      <c r="A1148" s="345"/>
      <c r="B1148" s="298"/>
      <c r="C1148" s="330"/>
      <c r="D1148"/>
      <c r="E1148"/>
      <c r="F1148"/>
      <c r="G1148"/>
      <c r="H1148"/>
    </row>
    <row r="1149" spans="1:8" x14ac:dyDescent="0.15">
      <c r="A1149" s="345"/>
      <c r="B1149" s="298"/>
      <c r="C1149" s="330"/>
      <c r="D1149"/>
      <c r="E1149"/>
      <c r="F1149"/>
      <c r="G1149"/>
      <c r="H1149"/>
    </row>
    <row r="1150" spans="1:8" x14ac:dyDescent="0.15">
      <c r="A1150" s="345"/>
      <c r="B1150" s="298"/>
      <c r="C1150" s="330"/>
      <c r="D1150"/>
      <c r="E1150"/>
      <c r="F1150"/>
      <c r="G1150"/>
      <c r="H1150"/>
    </row>
    <row r="1151" spans="1:8" x14ac:dyDescent="0.15">
      <c r="A1151" s="345"/>
      <c r="B1151" s="298"/>
      <c r="C1151" s="330"/>
      <c r="D1151"/>
      <c r="E1151"/>
      <c r="F1151"/>
      <c r="G1151"/>
      <c r="H1151"/>
    </row>
    <row r="1152" spans="1:8" x14ac:dyDescent="0.15">
      <c r="A1152" s="345"/>
      <c r="B1152" s="298"/>
      <c r="C1152" s="330"/>
      <c r="D1152"/>
      <c r="E1152"/>
      <c r="F1152"/>
      <c r="G1152"/>
      <c r="H1152"/>
    </row>
    <row r="1153" spans="1:8" x14ac:dyDescent="0.15">
      <c r="A1153" s="345"/>
      <c r="B1153" s="298"/>
      <c r="C1153" s="330"/>
      <c r="D1153"/>
      <c r="E1153"/>
      <c r="F1153"/>
      <c r="G1153"/>
      <c r="H1153"/>
    </row>
    <row r="1154" spans="1:8" x14ac:dyDescent="0.15">
      <c r="A1154" s="345"/>
      <c r="B1154" s="298"/>
      <c r="C1154" s="330"/>
      <c r="D1154"/>
      <c r="E1154"/>
      <c r="F1154"/>
      <c r="G1154"/>
      <c r="H1154"/>
    </row>
    <row r="1155" spans="1:8" x14ac:dyDescent="0.15">
      <c r="A1155" s="345"/>
      <c r="B1155" s="298"/>
      <c r="C1155" s="330"/>
      <c r="D1155"/>
      <c r="E1155"/>
      <c r="F1155"/>
      <c r="G1155"/>
      <c r="H1155"/>
    </row>
    <row r="1156" spans="1:8" x14ac:dyDescent="0.15">
      <c r="A1156" s="345"/>
      <c r="B1156" s="298"/>
      <c r="C1156" s="330"/>
      <c r="D1156"/>
      <c r="E1156"/>
      <c r="F1156"/>
      <c r="G1156"/>
      <c r="H1156"/>
    </row>
    <row r="1157" spans="1:8" x14ac:dyDescent="0.15">
      <c r="A1157" s="345"/>
      <c r="B1157" s="298"/>
      <c r="C1157" s="330"/>
      <c r="D1157"/>
      <c r="E1157"/>
      <c r="F1157"/>
      <c r="G1157"/>
      <c r="H1157"/>
    </row>
    <row r="1158" spans="1:8" x14ac:dyDescent="0.15">
      <c r="A1158" s="345"/>
      <c r="B1158" s="298"/>
      <c r="C1158" s="330"/>
      <c r="D1158"/>
      <c r="E1158"/>
      <c r="F1158"/>
      <c r="G1158"/>
      <c r="H1158"/>
    </row>
    <row r="1159" spans="1:8" x14ac:dyDescent="0.15">
      <c r="A1159" s="345"/>
      <c r="B1159" s="298"/>
      <c r="C1159" s="330"/>
      <c r="D1159"/>
      <c r="E1159"/>
      <c r="F1159"/>
      <c r="G1159"/>
      <c r="H1159"/>
    </row>
    <row r="1160" spans="1:8" x14ac:dyDescent="0.15">
      <c r="A1160" s="345"/>
      <c r="B1160" s="298"/>
      <c r="C1160" s="330"/>
      <c r="D1160"/>
      <c r="E1160"/>
      <c r="F1160"/>
      <c r="G1160"/>
      <c r="H1160"/>
    </row>
    <row r="1161" spans="1:8" x14ac:dyDescent="0.15">
      <c r="A1161" s="345"/>
      <c r="B1161" s="298"/>
      <c r="C1161" s="330"/>
      <c r="D1161"/>
      <c r="E1161"/>
      <c r="F1161"/>
      <c r="G1161"/>
      <c r="H1161"/>
    </row>
    <row r="1162" spans="1:8" x14ac:dyDescent="0.15">
      <c r="A1162" s="345"/>
      <c r="B1162" s="298"/>
      <c r="C1162" s="330"/>
      <c r="D1162"/>
      <c r="E1162"/>
      <c r="F1162"/>
      <c r="G1162"/>
      <c r="H1162"/>
    </row>
    <row r="1163" spans="1:8" x14ac:dyDescent="0.15">
      <c r="A1163" s="345"/>
      <c r="B1163" s="298"/>
      <c r="C1163" s="330"/>
      <c r="D1163"/>
      <c r="E1163"/>
      <c r="F1163"/>
      <c r="G1163"/>
      <c r="H1163"/>
    </row>
    <row r="1164" spans="1:8" x14ac:dyDescent="0.15">
      <c r="A1164" s="345"/>
      <c r="B1164" s="298"/>
      <c r="C1164" s="330"/>
      <c r="D1164"/>
      <c r="E1164"/>
      <c r="F1164"/>
      <c r="G1164"/>
      <c r="H1164"/>
    </row>
    <row r="1165" spans="1:8" x14ac:dyDescent="0.15">
      <c r="A1165" s="345"/>
      <c r="B1165" s="298"/>
      <c r="C1165" s="330"/>
      <c r="D1165"/>
      <c r="E1165"/>
      <c r="F1165"/>
      <c r="G1165"/>
      <c r="H1165"/>
    </row>
    <row r="1166" spans="1:8" x14ac:dyDescent="0.15">
      <c r="A1166" s="345"/>
      <c r="B1166" s="298"/>
      <c r="C1166" s="330"/>
      <c r="D1166"/>
      <c r="E1166"/>
      <c r="F1166"/>
      <c r="G1166"/>
      <c r="H1166"/>
    </row>
    <row r="1167" spans="1:8" x14ac:dyDescent="0.15">
      <c r="A1167" s="345"/>
      <c r="B1167" s="298"/>
      <c r="C1167" s="330"/>
      <c r="D1167"/>
      <c r="E1167"/>
      <c r="F1167"/>
      <c r="G1167"/>
      <c r="H1167"/>
    </row>
    <row r="1168" spans="1:8" x14ac:dyDescent="0.15">
      <c r="A1168" s="345"/>
      <c r="B1168" s="298"/>
      <c r="C1168" s="330"/>
      <c r="D1168"/>
      <c r="E1168"/>
      <c r="F1168"/>
      <c r="G1168"/>
      <c r="H1168"/>
    </row>
    <row r="1169" spans="1:8" x14ac:dyDescent="0.15">
      <c r="A1169" s="345"/>
      <c r="B1169" s="298"/>
      <c r="C1169" s="330"/>
      <c r="D1169"/>
      <c r="E1169"/>
      <c r="F1169"/>
      <c r="G1169"/>
      <c r="H1169"/>
    </row>
    <row r="1170" spans="1:8" x14ac:dyDescent="0.15">
      <c r="A1170" s="345"/>
      <c r="B1170" s="298"/>
      <c r="C1170" s="330"/>
      <c r="D1170"/>
      <c r="E1170"/>
      <c r="F1170"/>
      <c r="G1170"/>
      <c r="H1170"/>
    </row>
    <row r="1171" spans="1:8" x14ac:dyDescent="0.15">
      <c r="A1171" s="345"/>
      <c r="B1171" s="298"/>
      <c r="C1171" s="330"/>
      <c r="D1171"/>
      <c r="E1171"/>
      <c r="F1171"/>
      <c r="G1171"/>
      <c r="H1171"/>
    </row>
    <row r="1172" spans="1:8" x14ac:dyDescent="0.15">
      <c r="A1172" s="345"/>
      <c r="B1172" s="298"/>
      <c r="C1172" s="330"/>
      <c r="D1172"/>
      <c r="E1172"/>
      <c r="F1172"/>
      <c r="G1172"/>
      <c r="H1172"/>
    </row>
    <row r="1173" spans="1:8" x14ac:dyDescent="0.15">
      <c r="A1173" s="345"/>
      <c r="B1173" s="298"/>
      <c r="C1173" s="330"/>
      <c r="D1173"/>
      <c r="E1173"/>
      <c r="F1173"/>
      <c r="G1173"/>
      <c r="H1173"/>
    </row>
    <row r="1174" spans="1:8" x14ac:dyDescent="0.15">
      <c r="A1174" s="345"/>
      <c r="B1174" s="298"/>
      <c r="C1174" s="330"/>
      <c r="D1174"/>
      <c r="E1174"/>
      <c r="F1174"/>
      <c r="G1174"/>
      <c r="H1174"/>
    </row>
    <row r="1175" spans="1:8" x14ac:dyDescent="0.15">
      <c r="A1175" s="345"/>
      <c r="B1175" s="298"/>
      <c r="C1175" s="330"/>
      <c r="D1175"/>
      <c r="E1175"/>
      <c r="F1175"/>
      <c r="G1175"/>
      <c r="H1175"/>
    </row>
    <row r="1176" spans="1:8" x14ac:dyDescent="0.15">
      <c r="A1176" s="345"/>
      <c r="B1176" s="298"/>
      <c r="C1176" s="330"/>
      <c r="D1176"/>
      <c r="E1176"/>
      <c r="F1176"/>
      <c r="G1176"/>
      <c r="H1176"/>
    </row>
    <row r="1177" spans="1:8" x14ac:dyDescent="0.15">
      <c r="A1177" s="345"/>
      <c r="B1177" s="298"/>
      <c r="C1177" s="330"/>
      <c r="D1177"/>
      <c r="E1177"/>
      <c r="F1177"/>
      <c r="G1177"/>
      <c r="H1177"/>
    </row>
    <row r="1178" spans="1:8" x14ac:dyDescent="0.15">
      <c r="A1178" s="345"/>
      <c r="B1178" s="298"/>
      <c r="C1178" s="330"/>
      <c r="D1178"/>
      <c r="E1178"/>
      <c r="F1178"/>
      <c r="G1178"/>
      <c r="H1178"/>
    </row>
    <row r="1179" spans="1:8" x14ac:dyDescent="0.15">
      <c r="A1179" s="345"/>
      <c r="B1179" s="298"/>
      <c r="C1179" s="330"/>
      <c r="D1179"/>
      <c r="E1179"/>
      <c r="F1179"/>
      <c r="G1179"/>
      <c r="H1179"/>
    </row>
    <row r="1180" spans="1:8" x14ac:dyDescent="0.15">
      <c r="A1180" s="345"/>
      <c r="B1180" s="298"/>
      <c r="C1180" s="330"/>
      <c r="D1180"/>
      <c r="E1180"/>
      <c r="F1180"/>
      <c r="G1180"/>
      <c r="H1180"/>
    </row>
    <row r="1181" spans="1:8" x14ac:dyDescent="0.15">
      <c r="A1181" s="345"/>
      <c r="B1181" s="298"/>
      <c r="C1181" s="330"/>
      <c r="D1181"/>
      <c r="E1181"/>
      <c r="F1181"/>
      <c r="G1181"/>
      <c r="H1181"/>
    </row>
    <row r="1182" spans="1:8" x14ac:dyDescent="0.15">
      <c r="A1182" s="345"/>
      <c r="B1182" s="298"/>
      <c r="C1182" s="330"/>
      <c r="D1182"/>
      <c r="E1182"/>
      <c r="F1182"/>
      <c r="G1182"/>
      <c r="H1182"/>
    </row>
    <row r="1183" spans="1:8" x14ac:dyDescent="0.15">
      <c r="A1183" s="345"/>
      <c r="B1183" s="298"/>
      <c r="C1183" s="330"/>
      <c r="D1183"/>
      <c r="E1183"/>
      <c r="F1183"/>
      <c r="G1183"/>
      <c r="H1183"/>
    </row>
    <row r="1184" spans="1:8" x14ac:dyDescent="0.15">
      <c r="A1184" s="345"/>
      <c r="B1184" s="298"/>
      <c r="C1184" s="330"/>
      <c r="D1184"/>
      <c r="E1184"/>
      <c r="F1184"/>
      <c r="G1184"/>
      <c r="H1184"/>
    </row>
    <row r="1185" spans="1:8" x14ac:dyDescent="0.15">
      <c r="A1185" s="345"/>
      <c r="B1185" s="298"/>
      <c r="C1185" s="330"/>
      <c r="D1185"/>
      <c r="E1185"/>
      <c r="F1185"/>
      <c r="G1185"/>
      <c r="H1185"/>
    </row>
    <row r="1186" spans="1:8" x14ac:dyDescent="0.15">
      <c r="A1186" s="345"/>
      <c r="B1186" s="298"/>
      <c r="C1186" s="330"/>
      <c r="D1186"/>
      <c r="E1186"/>
      <c r="F1186"/>
      <c r="G1186"/>
      <c r="H1186"/>
    </row>
    <row r="1187" spans="1:8" x14ac:dyDescent="0.15">
      <c r="A1187" s="345"/>
      <c r="B1187" s="298"/>
      <c r="C1187" s="330"/>
      <c r="D1187"/>
      <c r="E1187"/>
      <c r="F1187"/>
      <c r="G1187"/>
      <c r="H1187"/>
    </row>
    <row r="1188" spans="1:8" x14ac:dyDescent="0.15">
      <c r="A1188" s="345"/>
      <c r="B1188" s="298"/>
      <c r="C1188" s="330"/>
      <c r="D1188"/>
      <c r="E1188"/>
      <c r="F1188"/>
      <c r="G1188"/>
      <c r="H1188"/>
    </row>
    <row r="1189" spans="1:8" x14ac:dyDescent="0.15">
      <c r="A1189" s="345"/>
      <c r="B1189" s="298"/>
      <c r="C1189" s="330"/>
      <c r="D1189"/>
      <c r="E1189"/>
      <c r="F1189"/>
      <c r="G1189"/>
      <c r="H1189"/>
    </row>
    <row r="1190" spans="1:8" x14ac:dyDescent="0.15">
      <c r="A1190" s="345"/>
      <c r="B1190" s="298"/>
      <c r="C1190" s="330"/>
      <c r="D1190"/>
      <c r="E1190"/>
      <c r="F1190"/>
      <c r="G1190"/>
      <c r="H1190"/>
    </row>
    <row r="1191" spans="1:8" x14ac:dyDescent="0.15">
      <c r="A1191" s="345"/>
      <c r="B1191" s="298"/>
      <c r="C1191" s="330"/>
      <c r="D1191"/>
      <c r="E1191"/>
      <c r="F1191"/>
      <c r="G1191"/>
      <c r="H1191"/>
    </row>
    <row r="1192" spans="1:8" x14ac:dyDescent="0.15">
      <c r="A1192" s="345"/>
      <c r="B1192" s="298"/>
      <c r="C1192" s="330"/>
      <c r="D1192"/>
      <c r="E1192"/>
      <c r="F1192"/>
      <c r="G1192"/>
      <c r="H1192"/>
    </row>
    <row r="1193" spans="1:8" x14ac:dyDescent="0.15">
      <c r="A1193" s="345"/>
      <c r="B1193" s="298"/>
      <c r="C1193" s="330"/>
      <c r="D1193"/>
      <c r="E1193"/>
      <c r="F1193"/>
      <c r="G1193"/>
      <c r="H1193"/>
    </row>
    <row r="1194" spans="1:8" x14ac:dyDescent="0.15">
      <c r="A1194" s="345"/>
      <c r="B1194" s="298"/>
      <c r="C1194" s="330"/>
      <c r="D1194"/>
      <c r="E1194"/>
      <c r="F1194"/>
      <c r="G1194"/>
      <c r="H1194"/>
    </row>
    <row r="1195" spans="1:8" x14ac:dyDescent="0.15">
      <c r="A1195" s="345"/>
      <c r="B1195" s="298"/>
      <c r="C1195" s="330"/>
      <c r="D1195"/>
      <c r="E1195"/>
      <c r="F1195"/>
      <c r="G1195"/>
      <c r="H1195"/>
    </row>
    <row r="1196" spans="1:8" x14ac:dyDescent="0.15">
      <c r="A1196" s="345"/>
      <c r="B1196" s="298"/>
      <c r="C1196" s="330"/>
      <c r="D1196"/>
      <c r="E1196"/>
      <c r="F1196"/>
      <c r="G1196"/>
      <c r="H1196"/>
    </row>
    <row r="1197" spans="1:8" x14ac:dyDescent="0.15">
      <c r="A1197" s="345"/>
      <c r="B1197" s="298"/>
      <c r="C1197" s="330"/>
      <c r="D1197"/>
      <c r="E1197"/>
      <c r="F1197"/>
      <c r="G1197"/>
      <c r="H1197"/>
    </row>
    <row r="1198" spans="1:8" x14ac:dyDescent="0.15">
      <c r="A1198" s="345"/>
      <c r="B1198" s="298"/>
      <c r="C1198" s="330"/>
      <c r="D1198"/>
      <c r="E1198"/>
      <c r="F1198"/>
      <c r="G1198"/>
      <c r="H1198"/>
    </row>
    <row r="1199" spans="1:8" x14ac:dyDescent="0.15">
      <c r="A1199" s="345"/>
      <c r="B1199" s="298"/>
      <c r="C1199" s="330"/>
      <c r="D1199"/>
      <c r="E1199"/>
      <c r="F1199"/>
      <c r="G1199"/>
      <c r="H1199"/>
    </row>
    <row r="1200" spans="1:8" x14ac:dyDescent="0.15">
      <c r="A1200" s="345"/>
      <c r="B1200" s="298"/>
      <c r="C1200" s="330"/>
      <c r="D1200"/>
      <c r="E1200"/>
      <c r="F1200"/>
      <c r="G1200"/>
      <c r="H1200"/>
    </row>
    <row r="1201" spans="1:8" x14ac:dyDescent="0.15">
      <c r="A1201" s="345"/>
      <c r="B1201" s="298"/>
      <c r="C1201" s="330"/>
      <c r="D1201"/>
      <c r="E1201"/>
      <c r="F1201"/>
      <c r="G1201"/>
      <c r="H1201"/>
    </row>
    <row r="1202" spans="1:8" x14ac:dyDescent="0.15">
      <c r="A1202" s="345"/>
      <c r="B1202" s="298"/>
      <c r="C1202" s="330"/>
      <c r="D1202"/>
      <c r="E1202"/>
      <c r="F1202"/>
      <c r="G1202"/>
      <c r="H1202"/>
    </row>
    <row r="1203" spans="1:8" x14ac:dyDescent="0.15">
      <c r="A1203" s="345"/>
      <c r="B1203" s="298"/>
      <c r="C1203" s="330"/>
      <c r="D1203"/>
      <c r="E1203"/>
      <c r="F1203"/>
      <c r="G1203"/>
      <c r="H1203"/>
    </row>
    <row r="1204" spans="1:8" x14ac:dyDescent="0.15">
      <c r="A1204" s="345"/>
      <c r="B1204" s="298"/>
      <c r="C1204" s="330"/>
      <c r="D1204"/>
      <c r="E1204"/>
      <c r="F1204"/>
      <c r="G1204"/>
      <c r="H1204"/>
    </row>
    <row r="1205" spans="1:8" x14ac:dyDescent="0.15">
      <c r="A1205" s="345"/>
      <c r="B1205" s="298"/>
      <c r="C1205" s="330"/>
      <c r="D1205"/>
      <c r="E1205"/>
      <c r="F1205"/>
      <c r="G1205"/>
      <c r="H1205"/>
    </row>
    <row r="1206" spans="1:8" x14ac:dyDescent="0.15">
      <c r="A1206" s="345"/>
      <c r="B1206" s="298"/>
      <c r="C1206" s="330"/>
      <c r="D1206"/>
      <c r="E1206"/>
      <c r="F1206"/>
      <c r="G1206"/>
      <c r="H1206"/>
    </row>
    <row r="1207" spans="1:8" x14ac:dyDescent="0.15">
      <c r="A1207" s="345"/>
      <c r="B1207" s="298"/>
      <c r="C1207" s="330"/>
      <c r="D1207"/>
      <c r="E1207"/>
      <c r="F1207"/>
      <c r="G1207"/>
      <c r="H1207"/>
    </row>
    <row r="1208" spans="1:8" x14ac:dyDescent="0.15">
      <c r="A1208" s="345"/>
      <c r="B1208" s="298"/>
      <c r="C1208" s="330"/>
      <c r="D1208"/>
      <c r="E1208"/>
      <c r="F1208"/>
      <c r="G1208"/>
      <c r="H1208"/>
    </row>
    <row r="1209" spans="1:8" x14ac:dyDescent="0.15">
      <c r="A1209" s="345"/>
      <c r="B1209" s="298"/>
      <c r="C1209" s="330"/>
      <c r="D1209"/>
      <c r="E1209"/>
      <c r="F1209"/>
      <c r="G1209"/>
      <c r="H1209"/>
    </row>
    <row r="1210" spans="1:8" x14ac:dyDescent="0.15">
      <c r="A1210" s="345"/>
      <c r="B1210" s="298"/>
      <c r="C1210" s="330"/>
      <c r="D1210"/>
      <c r="E1210"/>
      <c r="F1210"/>
      <c r="G1210"/>
      <c r="H1210"/>
    </row>
    <row r="1211" spans="1:8" x14ac:dyDescent="0.15">
      <c r="A1211" s="345"/>
      <c r="B1211" s="298"/>
      <c r="C1211" s="330"/>
      <c r="D1211"/>
      <c r="E1211"/>
      <c r="F1211"/>
      <c r="G1211"/>
      <c r="H1211"/>
    </row>
    <row r="1212" spans="1:8" x14ac:dyDescent="0.15">
      <c r="A1212" s="345"/>
      <c r="B1212" s="298"/>
      <c r="C1212" s="330"/>
      <c r="D1212"/>
      <c r="E1212"/>
      <c r="F1212"/>
      <c r="G1212"/>
      <c r="H1212"/>
    </row>
    <row r="1213" spans="1:8" x14ac:dyDescent="0.15">
      <c r="A1213" s="345"/>
      <c r="B1213" s="298"/>
      <c r="C1213" s="330"/>
      <c r="D1213"/>
      <c r="E1213"/>
      <c r="F1213"/>
      <c r="G1213"/>
      <c r="H1213"/>
    </row>
    <row r="1214" spans="1:8" x14ac:dyDescent="0.15">
      <c r="A1214" s="345"/>
      <c r="B1214" s="298"/>
      <c r="C1214" s="330"/>
      <c r="D1214"/>
      <c r="E1214"/>
      <c r="F1214"/>
      <c r="G1214"/>
      <c r="H1214"/>
    </row>
    <row r="1215" spans="1:8" x14ac:dyDescent="0.15">
      <c r="A1215" s="345"/>
      <c r="B1215" s="298"/>
      <c r="C1215" s="330"/>
      <c r="D1215"/>
      <c r="E1215"/>
      <c r="F1215"/>
      <c r="G1215"/>
      <c r="H1215"/>
    </row>
    <row r="1216" spans="1:8" x14ac:dyDescent="0.15">
      <c r="A1216" s="345"/>
      <c r="B1216" s="298"/>
      <c r="C1216" s="330"/>
      <c r="D1216"/>
      <c r="E1216"/>
      <c r="F1216"/>
      <c r="G1216"/>
      <c r="H1216"/>
    </row>
    <row r="1217" spans="1:8" x14ac:dyDescent="0.15">
      <c r="A1217" s="345"/>
      <c r="B1217" s="298"/>
      <c r="C1217" s="330"/>
      <c r="D1217"/>
      <c r="E1217"/>
      <c r="F1217"/>
      <c r="G1217"/>
      <c r="H1217"/>
    </row>
    <row r="1218" spans="1:8" x14ac:dyDescent="0.15">
      <c r="A1218" s="345"/>
      <c r="B1218" s="298"/>
      <c r="C1218" s="330"/>
      <c r="D1218"/>
      <c r="E1218"/>
      <c r="F1218"/>
      <c r="G1218"/>
      <c r="H1218"/>
    </row>
    <row r="1219" spans="1:8" x14ac:dyDescent="0.15">
      <c r="A1219" s="345"/>
      <c r="B1219" s="298"/>
      <c r="C1219" s="330"/>
      <c r="D1219"/>
      <c r="E1219"/>
      <c r="F1219"/>
      <c r="G1219"/>
      <c r="H1219"/>
    </row>
    <row r="1220" spans="1:8" x14ac:dyDescent="0.15">
      <c r="A1220" s="345"/>
      <c r="B1220" s="298"/>
      <c r="C1220" s="330"/>
      <c r="D1220"/>
      <c r="E1220"/>
      <c r="F1220"/>
      <c r="G1220"/>
      <c r="H1220"/>
    </row>
    <row r="1221" spans="1:8" x14ac:dyDescent="0.15">
      <c r="A1221" s="345"/>
      <c r="B1221" s="298"/>
      <c r="C1221" s="330"/>
      <c r="D1221"/>
      <c r="E1221"/>
      <c r="F1221"/>
      <c r="G1221"/>
      <c r="H1221"/>
    </row>
    <row r="1222" spans="1:8" x14ac:dyDescent="0.15">
      <c r="A1222" s="345"/>
      <c r="B1222" s="298"/>
      <c r="C1222" s="330"/>
      <c r="D1222"/>
      <c r="E1222"/>
      <c r="F1222"/>
      <c r="G1222"/>
      <c r="H1222"/>
    </row>
    <row r="1223" spans="1:8" x14ac:dyDescent="0.15">
      <c r="A1223" s="345"/>
      <c r="B1223" s="298"/>
      <c r="C1223" s="330"/>
      <c r="D1223"/>
      <c r="E1223"/>
      <c r="F1223"/>
      <c r="G1223"/>
      <c r="H1223"/>
    </row>
    <row r="1224" spans="1:8" x14ac:dyDescent="0.15">
      <c r="A1224" s="345"/>
      <c r="B1224" s="298"/>
      <c r="C1224" s="330"/>
      <c r="D1224"/>
      <c r="E1224"/>
      <c r="F1224"/>
      <c r="G1224"/>
      <c r="H1224"/>
    </row>
    <row r="1225" spans="1:8" x14ac:dyDescent="0.15">
      <c r="A1225" s="345"/>
      <c r="B1225" s="298"/>
      <c r="C1225" s="330"/>
      <c r="D1225"/>
      <c r="E1225"/>
      <c r="F1225"/>
      <c r="G1225"/>
      <c r="H1225"/>
    </row>
    <row r="1226" spans="1:8" x14ac:dyDescent="0.15">
      <c r="A1226" s="345"/>
      <c r="B1226" s="298"/>
      <c r="C1226" s="330"/>
      <c r="D1226"/>
      <c r="E1226"/>
      <c r="F1226"/>
      <c r="G1226"/>
      <c r="H1226"/>
    </row>
    <row r="1227" spans="1:8" x14ac:dyDescent="0.15">
      <c r="A1227" s="345"/>
      <c r="B1227" s="298"/>
      <c r="C1227" s="330"/>
      <c r="D1227"/>
      <c r="E1227"/>
      <c r="F1227"/>
      <c r="G1227"/>
      <c r="H1227"/>
    </row>
    <row r="1228" spans="1:8" x14ac:dyDescent="0.15">
      <c r="A1228" s="345"/>
      <c r="B1228" s="298"/>
      <c r="C1228" s="330"/>
      <c r="D1228"/>
      <c r="E1228"/>
      <c r="F1228"/>
      <c r="G1228"/>
      <c r="H1228"/>
    </row>
    <row r="1229" spans="1:8" x14ac:dyDescent="0.15">
      <c r="A1229" s="345"/>
      <c r="B1229" s="298"/>
      <c r="C1229" s="330"/>
      <c r="D1229"/>
      <c r="E1229"/>
      <c r="F1229"/>
      <c r="G1229"/>
      <c r="H1229"/>
    </row>
    <row r="1230" spans="1:8" x14ac:dyDescent="0.15">
      <c r="A1230" s="345"/>
      <c r="B1230" s="298"/>
      <c r="C1230" s="330"/>
      <c r="D1230"/>
      <c r="E1230"/>
      <c r="F1230"/>
      <c r="G1230"/>
      <c r="H1230"/>
    </row>
    <row r="1231" spans="1:8" x14ac:dyDescent="0.15">
      <c r="A1231" s="345"/>
      <c r="B1231" s="298"/>
      <c r="C1231" s="330"/>
      <c r="D1231"/>
      <c r="E1231"/>
      <c r="F1231"/>
      <c r="G1231"/>
      <c r="H1231"/>
    </row>
    <row r="1232" spans="1:8" x14ac:dyDescent="0.15">
      <c r="A1232" s="345"/>
      <c r="B1232" s="298"/>
      <c r="C1232" s="330"/>
      <c r="D1232"/>
      <c r="E1232"/>
      <c r="F1232"/>
      <c r="G1232"/>
      <c r="H1232"/>
    </row>
    <row r="1233" spans="1:8" x14ac:dyDescent="0.15">
      <c r="A1233" s="345"/>
      <c r="B1233" s="298"/>
      <c r="C1233" s="330"/>
      <c r="D1233"/>
      <c r="E1233"/>
      <c r="F1233"/>
      <c r="G1233"/>
      <c r="H1233"/>
    </row>
    <row r="1234" spans="1:8" x14ac:dyDescent="0.15">
      <c r="A1234" s="345"/>
      <c r="B1234" s="298"/>
      <c r="C1234" s="330"/>
      <c r="D1234"/>
      <c r="E1234"/>
      <c r="F1234"/>
      <c r="G1234"/>
      <c r="H1234"/>
    </row>
    <row r="1235" spans="1:8" x14ac:dyDescent="0.15">
      <c r="A1235" s="345"/>
      <c r="B1235" s="298"/>
      <c r="C1235" s="330"/>
      <c r="D1235"/>
      <c r="E1235"/>
      <c r="F1235"/>
      <c r="G1235"/>
      <c r="H1235"/>
    </row>
    <row r="1236" spans="1:8" x14ac:dyDescent="0.15">
      <c r="A1236" s="345"/>
      <c r="B1236" s="298"/>
      <c r="C1236" s="330"/>
      <c r="D1236"/>
      <c r="E1236"/>
      <c r="F1236"/>
      <c r="G1236"/>
      <c r="H1236"/>
    </row>
    <row r="1237" spans="1:8" x14ac:dyDescent="0.15">
      <c r="A1237" s="345"/>
      <c r="B1237" s="298"/>
      <c r="C1237" s="330"/>
      <c r="D1237"/>
      <c r="E1237"/>
      <c r="F1237"/>
      <c r="G1237"/>
      <c r="H1237"/>
    </row>
    <row r="1238" spans="1:8" x14ac:dyDescent="0.15">
      <c r="A1238" s="345"/>
      <c r="B1238" s="298"/>
      <c r="C1238" s="330"/>
      <c r="D1238"/>
      <c r="E1238"/>
      <c r="F1238"/>
      <c r="G1238"/>
      <c r="H1238"/>
    </row>
    <row r="1239" spans="1:8" x14ac:dyDescent="0.15">
      <c r="A1239" s="345"/>
      <c r="B1239" s="298"/>
      <c r="C1239" s="330"/>
      <c r="D1239"/>
      <c r="E1239"/>
      <c r="F1239"/>
      <c r="G1239"/>
      <c r="H1239"/>
    </row>
    <row r="1240" spans="1:8" x14ac:dyDescent="0.15">
      <c r="A1240" s="345"/>
      <c r="B1240" s="298"/>
      <c r="C1240" s="330"/>
      <c r="D1240"/>
      <c r="E1240"/>
      <c r="F1240"/>
      <c r="G1240"/>
      <c r="H1240"/>
    </row>
    <row r="1241" spans="1:8" x14ac:dyDescent="0.15">
      <c r="A1241" s="345"/>
      <c r="B1241" s="298"/>
      <c r="C1241" s="330"/>
      <c r="D1241"/>
      <c r="E1241"/>
      <c r="F1241"/>
      <c r="G1241"/>
      <c r="H1241"/>
    </row>
    <row r="1242" spans="1:8" x14ac:dyDescent="0.15">
      <c r="A1242" s="345"/>
      <c r="B1242" s="298"/>
      <c r="C1242" s="330"/>
      <c r="D1242"/>
      <c r="E1242"/>
      <c r="F1242"/>
      <c r="G1242"/>
      <c r="H1242"/>
    </row>
    <row r="1243" spans="1:8" x14ac:dyDescent="0.15">
      <c r="A1243" s="345"/>
      <c r="B1243" s="298"/>
      <c r="C1243" s="330"/>
      <c r="D1243"/>
      <c r="E1243"/>
      <c r="F1243"/>
      <c r="G1243"/>
      <c r="H1243"/>
    </row>
    <row r="1244" spans="1:8" x14ac:dyDescent="0.15">
      <c r="A1244" s="345"/>
      <c r="B1244" s="298"/>
      <c r="C1244" s="330"/>
      <c r="D1244"/>
      <c r="E1244"/>
      <c r="F1244"/>
      <c r="G1244"/>
      <c r="H1244"/>
    </row>
    <row r="1245" spans="1:8" x14ac:dyDescent="0.15">
      <c r="A1245" s="345"/>
      <c r="B1245" s="298"/>
      <c r="C1245" s="330"/>
      <c r="D1245"/>
      <c r="E1245"/>
      <c r="F1245"/>
      <c r="G1245"/>
      <c r="H1245"/>
    </row>
    <row r="1246" spans="1:8" x14ac:dyDescent="0.15">
      <c r="A1246" s="345"/>
      <c r="B1246" s="298"/>
      <c r="C1246" s="330"/>
      <c r="D1246"/>
      <c r="E1246"/>
      <c r="F1246"/>
      <c r="G1246"/>
      <c r="H1246"/>
    </row>
    <row r="1247" spans="1:8" x14ac:dyDescent="0.15">
      <c r="A1247" s="345"/>
      <c r="B1247" s="298"/>
      <c r="C1247" s="330"/>
      <c r="D1247"/>
      <c r="E1247"/>
      <c r="F1247"/>
      <c r="G1247"/>
      <c r="H1247"/>
    </row>
    <row r="1248" spans="1:8" x14ac:dyDescent="0.15">
      <c r="A1248" s="345"/>
      <c r="B1248" s="298"/>
      <c r="C1248" s="330"/>
      <c r="D1248"/>
      <c r="E1248"/>
      <c r="F1248"/>
      <c r="G1248"/>
      <c r="H1248"/>
    </row>
    <row r="1249" spans="1:8" x14ac:dyDescent="0.15">
      <c r="A1249" s="345"/>
      <c r="B1249" s="298"/>
      <c r="C1249" s="330"/>
      <c r="D1249"/>
      <c r="E1249"/>
      <c r="F1249"/>
      <c r="G1249"/>
      <c r="H1249"/>
    </row>
    <row r="1250" spans="1:8" x14ac:dyDescent="0.15">
      <c r="A1250" s="345"/>
      <c r="B1250" s="298"/>
      <c r="C1250" s="330"/>
      <c r="D1250"/>
      <c r="E1250"/>
      <c r="F1250"/>
      <c r="G1250"/>
      <c r="H1250"/>
    </row>
    <row r="1251" spans="1:8" x14ac:dyDescent="0.15">
      <c r="A1251" s="345"/>
      <c r="B1251" s="298"/>
      <c r="C1251" s="330"/>
      <c r="D1251"/>
      <c r="E1251"/>
      <c r="F1251"/>
      <c r="G1251"/>
      <c r="H1251"/>
    </row>
    <row r="1252" spans="1:8" x14ac:dyDescent="0.15">
      <c r="A1252" s="345"/>
      <c r="B1252" s="298"/>
      <c r="C1252" s="330"/>
      <c r="D1252"/>
      <c r="E1252"/>
      <c r="F1252"/>
      <c r="G1252"/>
      <c r="H1252"/>
    </row>
    <row r="1253" spans="1:8" x14ac:dyDescent="0.15">
      <c r="A1253" s="345"/>
      <c r="B1253" s="298"/>
      <c r="C1253" s="330"/>
      <c r="D1253"/>
      <c r="E1253"/>
      <c r="F1253"/>
      <c r="G1253"/>
      <c r="H1253"/>
    </row>
    <row r="1254" spans="1:8" x14ac:dyDescent="0.15">
      <c r="A1254" s="345"/>
      <c r="B1254" s="298"/>
      <c r="C1254" s="330"/>
      <c r="D1254"/>
      <c r="E1254"/>
      <c r="F1254"/>
      <c r="G1254"/>
      <c r="H1254"/>
    </row>
    <row r="1255" spans="1:8" x14ac:dyDescent="0.15">
      <c r="A1255" s="345"/>
      <c r="B1255" s="298"/>
      <c r="C1255" s="330"/>
      <c r="D1255"/>
      <c r="E1255"/>
      <c r="F1255"/>
      <c r="G1255"/>
      <c r="H1255"/>
    </row>
    <row r="1256" spans="1:8" x14ac:dyDescent="0.15">
      <c r="A1256" s="345"/>
      <c r="B1256" s="298"/>
      <c r="C1256" s="330"/>
      <c r="D1256"/>
      <c r="E1256"/>
      <c r="F1256"/>
      <c r="G1256"/>
      <c r="H1256"/>
    </row>
    <row r="1257" spans="1:8" x14ac:dyDescent="0.15">
      <c r="A1257" s="345"/>
      <c r="B1257" s="298"/>
      <c r="C1257" s="330"/>
      <c r="D1257"/>
      <c r="E1257"/>
      <c r="F1257"/>
      <c r="G1257"/>
      <c r="H1257"/>
    </row>
    <row r="1258" spans="1:8" x14ac:dyDescent="0.15">
      <c r="A1258" s="345"/>
      <c r="B1258" s="298"/>
      <c r="C1258" s="330"/>
      <c r="D1258"/>
      <c r="E1258"/>
      <c r="F1258"/>
      <c r="G1258"/>
      <c r="H1258"/>
    </row>
    <row r="1259" spans="1:8" x14ac:dyDescent="0.15">
      <c r="A1259" s="345"/>
      <c r="B1259" s="298"/>
      <c r="C1259" s="330"/>
      <c r="D1259"/>
      <c r="E1259"/>
      <c r="F1259"/>
      <c r="G1259"/>
      <c r="H1259"/>
    </row>
    <row r="1260" spans="1:8" x14ac:dyDescent="0.15">
      <c r="A1260" s="345"/>
      <c r="B1260" s="298"/>
      <c r="C1260" s="330"/>
      <c r="D1260"/>
      <c r="E1260"/>
      <c r="F1260"/>
      <c r="G1260"/>
      <c r="H1260"/>
    </row>
    <row r="1261" spans="1:8" x14ac:dyDescent="0.15">
      <c r="A1261" s="345"/>
      <c r="B1261" s="298"/>
      <c r="C1261" s="330"/>
      <c r="D1261"/>
      <c r="E1261"/>
      <c r="F1261"/>
      <c r="G1261"/>
      <c r="H1261"/>
    </row>
    <row r="1262" spans="1:8" x14ac:dyDescent="0.15">
      <c r="A1262" s="345"/>
      <c r="B1262" s="298"/>
      <c r="C1262" s="330"/>
      <c r="D1262"/>
      <c r="E1262"/>
      <c r="F1262"/>
      <c r="G1262"/>
      <c r="H1262"/>
    </row>
    <row r="1263" spans="1:8" x14ac:dyDescent="0.15">
      <c r="A1263" s="345"/>
      <c r="B1263" s="298"/>
      <c r="C1263" s="330"/>
      <c r="D1263"/>
      <c r="E1263"/>
      <c r="F1263"/>
      <c r="G1263"/>
      <c r="H1263"/>
    </row>
    <row r="1264" spans="1:8" x14ac:dyDescent="0.15">
      <c r="A1264" s="345"/>
      <c r="B1264" s="298"/>
      <c r="C1264" s="330"/>
      <c r="D1264"/>
      <c r="E1264"/>
      <c r="F1264"/>
      <c r="G1264"/>
      <c r="H1264"/>
    </row>
    <row r="1265" spans="1:8" x14ac:dyDescent="0.15">
      <c r="A1265" s="345"/>
      <c r="B1265" s="298"/>
      <c r="C1265" s="330"/>
      <c r="D1265"/>
      <c r="E1265"/>
      <c r="F1265"/>
      <c r="G1265"/>
      <c r="H1265"/>
    </row>
    <row r="1266" spans="1:8" x14ac:dyDescent="0.15">
      <c r="A1266" s="345"/>
      <c r="B1266" s="298"/>
      <c r="C1266" s="330"/>
      <c r="D1266"/>
      <c r="E1266"/>
      <c r="F1266"/>
      <c r="G1266"/>
      <c r="H1266"/>
    </row>
    <row r="1267" spans="1:8" x14ac:dyDescent="0.15">
      <c r="A1267" s="345"/>
      <c r="B1267" s="298"/>
      <c r="C1267" s="330"/>
      <c r="D1267"/>
      <c r="E1267"/>
      <c r="F1267"/>
      <c r="G1267"/>
      <c r="H1267"/>
    </row>
    <row r="1268" spans="1:8" x14ac:dyDescent="0.15">
      <c r="A1268" s="345"/>
      <c r="B1268" s="298"/>
      <c r="C1268" s="330"/>
      <c r="D1268"/>
      <c r="E1268"/>
      <c r="F1268"/>
      <c r="G1268"/>
      <c r="H1268"/>
    </row>
    <row r="1269" spans="1:8" x14ac:dyDescent="0.15">
      <c r="A1269" s="345"/>
      <c r="B1269" s="298"/>
      <c r="C1269" s="330"/>
      <c r="D1269"/>
      <c r="E1269"/>
      <c r="F1269"/>
      <c r="G1269"/>
      <c r="H1269"/>
    </row>
    <row r="1270" spans="1:8" x14ac:dyDescent="0.15">
      <c r="A1270" s="345"/>
      <c r="B1270" s="298"/>
      <c r="C1270" s="330"/>
      <c r="D1270"/>
      <c r="E1270"/>
      <c r="F1270"/>
      <c r="G1270"/>
      <c r="H1270"/>
    </row>
    <row r="1271" spans="1:8" x14ac:dyDescent="0.15">
      <c r="A1271" s="345"/>
      <c r="B1271" s="298"/>
      <c r="C1271" s="330"/>
      <c r="D1271"/>
      <c r="E1271"/>
      <c r="F1271"/>
      <c r="G1271"/>
      <c r="H1271"/>
    </row>
    <row r="1272" spans="1:8" x14ac:dyDescent="0.15">
      <c r="A1272" s="345"/>
      <c r="B1272" s="298"/>
      <c r="C1272" s="330"/>
      <c r="D1272"/>
      <c r="E1272"/>
      <c r="F1272"/>
      <c r="G1272"/>
      <c r="H1272"/>
    </row>
    <row r="1273" spans="1:8" x14ac:dyDescent="0.15">
      <c r="A1273" s="345"/>
      <c r="B1273" s="298"/>
      <c r="C1273" s="330"/>
      <c r="D1273"/>
      <c r="E1273"/>
      <c r="F1273"/>
      <c r="G1273"/>
      <c r="H1273"/>
    </row>
    <row r="1274" spans="1:8" x14ac:dyDescent="0.15">
      <c r="A1274" s="345"/>
      <c r="B1274" s="298"/>
      <c r="C1274" s="330"/>
      <c r="D1274"/>
      <c r="E1274"/>
      <c r="F1274"/>
      <c r="G1274"/>
      <c r="H1274"/>
    </row>
    <row r="1275" spans="1:8" x14ac:dyDescent="0.15">
      <c r="A1275" s="345"/>
      <c r="B1275" s="298"/>
      <c r="C1275" s="330"/>
      <c r="D1275"/>
      <c r="E1275"/>
      <c r="F1275"/>
      <c r="G1275"/>
      <c r="H1275"/>
    </row>
    <row r="1276" spans="1:8" x14ac:dyDescent="0.15">
      <c r="A1276" s="345"/>
      <c r="B1276" s="298"/>
      <c r="C1276" s="330"/>
      <c r="D1276"/>
      <c r="E1276"/>
      <c r="F1276"/>
      <c r="G1276"/>
      <c r="H1276"/>
    </row>
    <row r="1277" spans="1:8" x14ac:dyDescent="0.15">
      <c r="A1277" s="345"/>
      <c r="B1277" s="298"/>
      <c r="C1277" s="330"/>
      <c r="D1277"/>
      <c r="E1277"/>
      <c r="F1277"/>
      <c r="G1277"/>
      <c r="H1277"/>
    </row>
    <row r="1278" spans="1:8" x14ac:dyDescent="0.15">
      <c r="A1278" s="345"/>
      <c r="B1278" s="298"/>
      <c r="C1278" s="330"/>
      <c r="D1278"/>
      <c r="E1278"/>
      <c r="F1278"/>
      <c r="G1278"/>
      <c r="H1278"/>
    </row>
    <row r="1279" spans="1:8" x14ac:dyDescent="0.15">
      <c r="A1279" s="345"/>
      <c r="B1279" s="298"/>
      <c r="C1279" s="330"/>
      <c r="D1279"/>
      <c r="E1279"/>
      <c r="F1279"/>
      <c r="G1279"/>
      <c r="H1279"/>
    </row>
    <row r="1280" spans="1:8" x14ac:dyDescent="0.15">
      <c r="A1280" s="345"/>
      <c r="B1280" s="298"/>
      <c r="C1280" s="330"/>
      <c r="D1280"/>
      <c r="E1280"/>
      <c r="F1280"/>
      <c r="G1280"/>
      <c r="H1280"/>
    </row>
    <row r="1281" spans="1:8" x14ac:dyDescent="0.15">
      <c r="A1281" s="345"/>
      <c r="B1281" s="298"/>
      <c r="C1281" s="330"/>
      <c r="D1281"/>
      <c r="E1281"/>
      <c r="F1281"/>
      <c r="G1281"/>
      <c r="H1281"/>
    </row>
    <row r="1282" spans="1:8" x14ac:dyDescent="0.15">
      <c r="A1282" s="345"/>
      <c r="B1282" s="298"/>
      <c r="C1282" s="330"/>
      <c r="D1282"/>
      <c r="E1282"/>
      <c r="F1282"/>
      <c r="G1282"/>
      <c r="H1282"/>
    </row>
    <row r="1283" spans="1:8" x14ac:dyDescent="0.15">
      <c r="A1283" s="345"/>
      <c r="B1283" s="298"/>
      <c r="C1283" s="330"/>
      <c r="D1283"/>
      <c r="E1283"/>
      <c r="F1283"/>
      <c r="G1283"/>
      <c r="H1283"/>
    </row>
    <row r="1284" spans="1:8" x14ac:dyDescent="0.15">
      <c r="A1284" s="345"/>
      <c r="B1284" s="298"/>
      <c r="C1284" s="330"/>
      <c r="D1284"/>
      <c r="E1284"/>
      <c r="F1284"/>
      <c r="G1284"/>
      <c r="H1284"/>
    </row>
    <row r="1285" spans="1:8" x14ac:dyDescent="0.15">
      <c r="A1285" s="345"/>
      <c r="B1285" s="298"/>
      <c r="C1285" s="330"/>
      <c r="D1285"/>
      <c r="E1285"/>
      <c r="F1285"/>
      <c r="G1285"/>
      <c r="H1285"/>
    </row>
    <row r="1286" spans="1:8" x14ac:dyDescent="0.15">
      <c r="A1286" s="345"/>
      <c r="B1286" s="298"/>
      <c r="C1286" s="330"/>
      <c r="D1286"/>
      <c r="E1286"/>
      <c r="F1286"/>
      <c r="G1286"/>
      <c r="H1286"/>
    </row>
    <row r="1287" spans="1:8" x14ac:dyDescent="0.15">
      <c r="A1287" s="345"/>
      <c r="B1287" s="298"/>
      <c r="C1287" s="330"/>
      <c r="D1287"/>
      <c r="E1287"/>
      <c r="F1287"/>
      <c r="G1287"/>
      <c r="H1287"/>
    </row>
    <row r="1288" spans="1:8" x14ac:dyDescent="0.15">
      <c r="A1288" s="345"/>
      <c r="B1288" s="298"/>
      <c r="C1288" s="330"/>
      <c r="D1288"/>
      <c r="E1288"/>
      <c r="F1288"/>
      <c r="G1288"/>
      <c r="H1288"/>
    </row>
    <row r="1289" spans="1:8" x14ac:dyDescent="0.15">
      <c r="A1289" s="345"/>
      <c r="B1289" s="298"/>
      <c r="C1289" s="330"/>
      <c r="D1289"/>
      <c r="E1289"/>
      <c r="F1289"/>
      <c r="G1289"/>
      <c r="H1289"/>
    </row>
    <row r="1290" spans="1:8" x14ac:dyDescent="0.15">
      <c r="A1290" s="345"/>
      <c r="B1290" s="298"/>
      <c r="C1290" s="330"/>
      <c r="D1290"/>
      <c r="E1290"/>
      <c r="F1290"/>
      <c r="G1290"/>
      <c r="H1290"/>
    </row>
    <row r="1291" spans="1:8" x14ac:dyDescent="0.15">
      <c r="A1291" s="345"/>
      <c r="B1291" s="298"/>
      <c r="C1291" s="330"/>
      <c r="D1291"/>
      <c r="E1291"/>
      <c r="F1291"/>
      <c r="G1291"/>
      <c r="H1291"/>
    </row>
    <row r="1292" spans="1:8" x14ac:dyDescent="0.15">
      <c r="A1292" s="345"/>
      <c r="B1292" s="298"/>
      <c r="C1292" s="330"/>
      <c r="D1292"/>
      <c r="E1292"/>
      <c r="F1292"/>
      <c r="G1292"/>
      <c r="H1292"/>
    </row>
    <row r="1293" spans="1:8" x14ac:dyDescent="0.15">
      <c r="A1293" s="345"/>
      <c r="B1293" s="298"/>
      <c r="C1293" s="330"/>
      <c r="D1293"/>
      <c r="E1293"/>
      <c r="F1293"/>
      <c r="G1293"/>
      <c r="H1293"/>
    </row>
    <row r="1294" spans="1:8" x14ac:dyDescent="0.15">
      <c r="A1294" s="345"/>
      <c r="B1294" s="298"/>
      <c r="C1294" s="330"/>
      <c r="D1294"/>
      <c r="E1294"/>
      <c r="F1294"/>
      <c r="G1294"/>
      <c r="H1294"/>
    </row>
    <row r="1295" spans="1:8" x14ac:dyDescent="0.15">
      <c r="A1295" s="345"/>
      <c r="B1295" s="298"/>
      <c r="C1295" s="330"/>
      <c r="D1295"/>
      <c r="E1295"/>
      <c r="F1295"/>
      <c r="G1295"/>
      <c r="H1295"/>
    </row>
    <row r="1296" spans="1:8" x14ac:dyDescent="0.15">
      <c r="A1296" s="345"/>
      <c r="B1296" s="298"/>
      <c r="C1296" s="330"/>
      <c r="D1296"/>
      <c r="E1296"/>
      <c r="F1296"/>
      <c r="G1296"/>
      <c r="H1296"/>
    </row>
    <row r="1297" spans="1:8" x14ac:dyDescent="0.15">
      <c r="A1297" s="345"/>
      <c r="B1297" s="298"/>
      <c r="C1297" s="330"/>
      <c r="D1297"/>
      <c r="E1297"/>
      <c r="F1297"/>
      <c r="G1297"/>
      <c r="H1297"/>
    </row>
    <row r="1298" spans="1:8" x14ac:dyDescent="0.15">
      <c r="A1298" s="345"/>
      <c r="B1298" s="298"/>
      <c r="C1298" s="330"/>
      <c r="D1298"/>
      <c r="E1298"/>
      <c r="F1298"/>
      <c r="G1298"/>
      <c r="H1298"/>
    </row>
    <row r="1299" spans="1:8" x14ac:dyDescent="0.15">
      <c r="A1299" s="345"/>
      <c r="B1299" s="298"/>
      <c r="C1299" s="330"/>
      <c r="D1299"/>
      <c r="E1299"/>
      <c r="F1299"/>
      <c r="G1299"/>
      <c r="H1299"/>
    </row>
    <row r="1300" spans="1:8" x14ac:dyDescent="0.15">
      <c r="A1300" s="345"/>
      <c r="B1300" s="298"/>
      <c r="C1300" s="330"/>
      <c r="D1300"/>
      <c r="E1300"/>
      <c r="F1300"/>
      <c r="G1300"/>
      <c r="H1300"/>
    </row>
    <row r="1301" spans="1:8" x14ac:dyDescent="0.15">
      <c r="A1301" s="345"/>
      <c r="B1301" s="298"/>
      <c r="C1301" s="330"/>
      <c r="D1301"/>
      <c r="E1301"/>
      <c r="F1301"/>
      <c r="G1301"/>
      <c r="H1301"/>
    </row>
    <row r="1302" spans="1:8" x14ac:dyDescent="0.15">
      <c r="A1302" s="345"/>
      <c r="B1302" s="298"/>
      <c r="C1302" s="330"/>
      <c r="D1302"/>
      <c r="E1302"/>
      <c r="F1302"/>
      <c r="G1302"/>
      <c r="H1302"/>
    </row>
    <row r="1303" spans="1:8" x14ac:dyDescent="0.15">
      <c r="A1303" s="345"/>
      <c r="B1303" s="298"/>
      <c r="C1303" s="330"/>
      <c r="D1303"/>
      <c r="E1303"/>
      <c r="F1303"/>
      <c r="G1303"/>
      <c r="H1303"/>
    </row>
    <row r="1304" spans="1:8" x14ac:dyDescent="0.15">
      <c r="A1304" s="345"/>
      <c r="B1304" s="298"/>
      <c r="C1304" s="330"/>
      <c r="D1304"/>
      <c r="E1304"/>
      <c r="F1304"/>
      <c r="G1304"/>
      <c r="H1304"/>
    </row>
    <row r="1305" spans="1:8" x14ac:dyDescent="0.15">
      <c r="A1305" s="345"/>
      <c r="B1305" s="298"/>
      <c r="C1305" s="330"/>
      <c r="D1305"/>
      <c r="E1305"/>
      <c r="F1305"/>
      <c r="G1305"/>
      <c r="H1305"/>
    </row>
    <row r="1306" spans="1:8" x14ac:dyDescent="0.15">
      <c r="A1306" s="345"/>
      <c r="B1306" s="298"/>
      <c r="C1306" s="330"/>
      <c r="D1306"/>
      <c r="E1306"/>
      <c r="F1306"/>
      <c r="G1306"/>
      <c r="H1306"/>
    </row>
    <row r="1307" spans="1:8" x14ac:dyDescent="0.15">
      <c r="A1307" s="345"/>
      <c r="B1307" s="298"/>
      <c r="C1307" s="330"/>
      <c r="D1307"/>
      <c r="E1307"/>
      <c r="F1307"/>
      <c r="G1307"/>
      <c r="H1307"/>
    </row>
    <row r="1308" spans="1:8" x14ac:dyDescent="0.15">
      <c r="A1308" s="345"/>
      <c r="B1308" s="298"/>
      <c r="C1308" s="330"/>
      <c r="D1308"/>
      <c r="E1308"/>
      <c r="F1308"/>
      <c r="G1308"/>
      <c r="H1308"/>
    </row>
    <row r="1309" spans="1:8" x14ac:dyDescent="0.15">
      <c r="A1309" s="345"/>
      <c r="B1309" s="298"/>
      <c r="C1309" s="330"/>
      <c r="D1309"/>
      <c r="E1309"/>
      <c r="F1309"/>
      <c r="G1309"/>
      <c r="H1309"/>
    </row>
    <row r="1310" spans="1:8" x14ac:dyDescent="0.15">
      <c r="A1310" s="345"/>
      <c r="B1310" s="298"/>
      <c r="C1310" s="330"/>
      <c r="D1310"/>
      <c r="E1310"/>
      <c r="F1310"/>
      <c r="G1310"/>
      <c r="H1310"/>
    </row>
    <row r="1311" spans="1:8" x14ac:dyDescent="0.15">
      <c r="A1311" s="329"/>
      <c r="B1311"/>
      <c r="C1311" s="330"/>
      <c r="D1311"/>
      <c r="E1311"/>
      <c r="F1311"/>
      <c r="G1311"/>
      <c r="H1311"/>
    </row>
    <row r="1312" spans="1:8" x14ac:dyDescent="0.15">
      <c r="A1312" s="329"/>
      <c r="B1312"/>
      <c r="C1312" s="330"/>
      <c r="D1312"/>
      <c r="E1312"/>
      <c r="F1312"/>
      <c r="G1312"/>
      <c r="H1312"/>
    </row>
    <row r="1313" spans="1:8" x14ac:dyDescent="0.15">
      <c r="A1313" s="329"/>
      <c r="B1313"/>
      <c r="C1313" s="330"/>
      <c r="D1313"/>
      <c r="E1313"/>
      <c r="F1313"/>
      <c r="G1313"/>
      <c r="H1313"/>
    </row>
    <row r="1314" spans="1:8" x14ac:dyDescent="0.15">
      <c r="A1314" s="329"/>
      <c r="B1314"/>
      <c r="C1314" s="330"/>
      <c r="D1314"/>
      <c r="E1314"/>
      <c r="F1314"/>
      <c r="G1314"/>
      <c r="H1314"/>
    </row>
    <row r="1315" spans="1:8" x14ac:dyDescent="0.15">
      <c r="A1315" s="329"/>
      <c r="B1315"/>
      <c r="C1315" s="330"/>
      <c r="D1315"/>
      <c r="E1315"/>
      <c r="F1315"/>
      <c r="G1315"/>
      <c r="H1315"/>
    </row>
    <row r="1316" spans="1:8" x14ac:dyDescent="0.15">
      <c r="A1316" s="329"/>
      <c r="B1316"/>
      <c r="C1316" s="330"/>
      <c r="D1316"/>
      <c r="E1316"/>
      <c r="F1316"/>
      <c r="G1316"/>
      <c r="H1316"/>
    </row>
    <row r="1317" spans="1:8" x14ac:dyDescent="0.15">
      <c r="A1317" s="329"/>
      <c r="B1317"/>
      <c r="C1317" s="330"/>
      <c r="D1317"/>
      <c r="E1317"/>
      <c r="F1317"/>
      <c r="G1317"/>
      <c r="H1317"/>
    </row>
    <row r="1318" spans="1:8" x14ac:dyDescent="0.15">
      <c r="A1318" s="329"/>
      <c r="B1318"/>
      <c r="C1318" s="330"/>
      <c r="D1318"/>
      <c r="E1318"/>
      <c r="F1318"/>
      <c r="G1318"/>
      <c r="H1318"/>
    </row>
    <row r="1319" spans="1:8" x14ac:dyDescent="0.15">
      <c r="A1319" s="329"/>
      <c r="B1319"/>
      <c r="C1319" s="330"/>
      <c r="D1319"/>
      <c r="E1319"/>
      <c r="F1319"/>
      <c r="G1319"/>
      <c r="H1319"/>
    </row>
    <row r="1320" spans="1:8" x14ac:dyDescent="0.15">
      <c r="A1320" s="329"/>
      <c r="B1320"/>
      <c r="C1320" s="330"/>
      <c r="D1320"/>
      <c r="E1320"/>
      <c r="F1320"/>
      <c r="G1320"/>
      <c r="H1320"/>
    </row>
    <row r="1321" spans="1:8" x14ac:dyDescent="0.15">
      <c r="A1321" s="329"/>
      <c r="B1321"/>
      <c r="C1321" s="330"/>
      <c r="D1321"/>
      <c r="E1321"/>
      <c r="F1321"/>
      <c r="G1321"/>
      <c r="H1321"/>
    </row>
    <row r="1322" spans="1:8" x14ac:dyDescent="0.15">
      <c r="A1322" s="329"/>
      <c r="B1322"/>
      <c r="C1322" s="330"/>
      <c r="D1322"/>
      <c r="E1322"/>
      <c r="F1322"/>
      <c r="G1322"/>
      <c r="H1322"/>
    </row>
    <row r="1323" spans="1:8" x14ac:dyDescent="0.15">
      <c r="A1323" s="329"/>
      <c r="B1323"/>
      <c r="C1323" s="330"/>
      <c r="D1323"/>
      <c r="E1323"/>
      <c r="F1323"/>
      <c r="G1323"/>
      <c r="H1323"/>
    </row>
    <row r="1324" spans="1:8" x14ac:dyDescent="0.15">
      <c r="A1324" s="329"/>
      <c r="B1324"/>
      <c r="C1324" s="330"/>
      <c r="D1324"/>
      <c r="E1324"/>
      <c r="F1324"/>
      <c r="G1324"/>
      <c r="H1324"/>
    </row>
    <row r="1325" spans="1:8" x14ac:dyDescent="0.15">
      <c r="A1325" s="329"/>
      <c r="B1325"/>
      <c r="C1325" s="330"/>
      <c r="D1325"/>
      <c r="E1325"/>
      <c r="F1325"/>
      <c r="G1325"/>
      <c r="H1325"/>
    </row>
    <row r="1326" spans="1:8" x14ac:dyDescent="0.15">
      <c r="A1326" s="329"/>
      <c r="B1326"/>
      <c r="C1326" s="330"/>
      <c r="D1326"/>
      <c r="E1326"/>
      <c r="F1326"/>
      <c r="G1326"/>
      <c r="H1326"/>
    </row>
    <row r="1327" spans="1:8" x14ac:dyDescent="0.15">
      <c r="A1327" s="329"/>
      <c r="B1327"/>
      <c r="C1327" s="330"/>
      <c r="D1327"/>
      <c r="E1327"/>
      <c r="F1327"/>
      <c r="G1327"/>
      <c r="H1327"/>
    </row>
    <row r="1328" spans="1:8" x14ac:dyDescent="0.15">
      <c r="A1328" s="329"/>
      <c r="B1328"/>
      <c r="C1328" s="330"/>
      <c r="D1328"/>
      <c r="E1328"/>
      <c r="F1328"/>
      <c r="G1328"/>
      <c r="H1328"/>
    </row>
    <row r="1329" spans="1:8" x14ac:dyDescent="0.15">
      <c r="A1329" s="329"/>
      <c r="B1329"/>
      <c r="C1329" s="330"/>
      <c r="D1329"/>
      <c r="E1329"/>
      <c r="F1329"/>
      <c r="G1329"/>
      <c r="H1329"/>
    </row>
    <row r="1330" spans="1:8" x14ac:dyDescent="0.15">
      <c r="A1330" s="329"/>
      <c r="B1330"/>
      <c r="C1330" s="330"/>
      <c r="D1330"/>
      <c r="E1330"/>
      <c r="F1330"/>
      <c r="G1330"/>
      <c r="H1330"/>
    </row>
    <row r="1331" spans="1:8" x14ac:dyDescent="0.15">
      <c r="A1331" s="329"/>
      <c r="B1331"/>
      <c r="C1331" s="330"/>
      <c r="D1331"/>
      <c r="E1331"/>
      <c r="F1331"/>
      <c r="G1331"/>
      <c r="H1331"/>
    </row>
    <row r="1332" spans="1:8" x14ac:dyDescent="0.15">
      <c r="A1332" s="329"/>
      <c r="B1332"/>
      <c r="C1332" s="330"/>
      <c r="D1332"/>
      <c r="E1332"/>
      <c r="F1332"/>
      <c r="G1332"/>
      <c r="H1332"/>
    </row>
    <row r="1333" spans="1:8" x14ac:dyDescent="0.15">
      <c r="A1333" s="329"/>
      <c r="B1333"/>
      <c r="C1333" s="330"/>
      <c r="D1333"/>
      <c r="E1333"/>
      <c r="F1333"/>
      <c r="G1333"/>
      <c r="H1333"/>
    </row>
    <row r="1334" spans="1:8" x14ac:dyDescent="0.15">
      <c r="A1334" s="329"/>
      <c r="B1334"/>
      <c r="C1334" s="330"/>
      <c r="D1334"/>
      <c r="E1334"/>
      <c r="F1334"/>
      <c r="G1334"/>
      <c r="H1334"/>
    </row>
    <row r="1335" spans="1:8" x14ac:dyDescent="0.15">
      <c r="A1335" s="329"/>
      <c r="B1335"/>
      <c r="C1335" s="330"/>
      <c r="D1335"/>
      <c r="E1335"/>
      <c r="F1335"/>
      <c r="G1335"/>
      <c r="H1335"/>
    </row>
    <row r="1336" spans="1:8" x14ac:dyDescent="0.15">
      <c r="A1336" s="329"/>
      <c r="B1336"/>
      <c r="C1336" s="330"/>
      <c r="D1336"/>
      <c r="E1336"/>
      <c r="F1336"/>
      <c r="G1336"/>
      <c r="H1336"/>
    </row>
    <row r="1337" spans="1:8" x14ac:dyDescent="0.15">
      <c r="A1337" s="329"/>
      <c r="B1337"/>
      <c r="C1337" s="330"/>
      <c r="D1337"/>
      <c r="E1337"/>
      <c r="F1337"/>
      <c r="G1337"/>
      <c r="H1337"/>
    </row>
    <row r="1338" spans="1:8" x14ac:dyDescent="0.15">
      <c r="A1338" s="329"/>
      <c r="B1338"/>
      <c r="C1338" s="330"/>
      <c r="D1338"/>
      <c r="E1338"/>
      <c r="F1338"/>
      <c r="G1338"/>
      <c r="H1338"/>
    </row>
    <row r="1339" spans="1:8" x14ac:dyDescent="0.15">
      <c r="A1339" s="329"/>
      <c r="B1339"/>
      <c r="C1339" s="330"/>
      <c r="D1339"/>
      <c r="E1339"/>
      <c r="F1339"/>
      <c r="G1339"/>
      <c r="H1339"/>
    </row>
    <row r="1340" spans="1:8" x14ac:dyDescent="0.15">
      <c r="A1340" s="329"/>
      <c r="B1340"/>
      <c r="C1340" s="330"/>
      <c r="D1340"/>
      <c r="E1340"/>
      <c r="F1340"/>
      <c r="G1340"/>
      <c r="H1340"/>
    </row>
    <row r="1341" spans="1:8" x14ac:dyDescent="0.15">
      <c r="A1341" s="329"/>
      <c r="B1341"/>
      <c r="C1341" s="330"/>
      <c r="D1341"/>
      <c r="E1341"/>
      <c r="F1341"/>
      <c r="G1341"/>
      <c r="H1341"/>
    </row>
    <row r="1342" spans="1:8" x14ac:dyDescent="0.15">
      <c r="A1342" s="329"/>
      <c r="B1342"/>
      <c r="C1342" s="330"/>
      <c r="D1342"/>
      <c r="E1342"/>
      <c r="F1342"/>
      <c r="G1342"/>
      <c r="H1342"/>
    </row>
    <row r="1343" spans="1:8" x14ac:dyDescent="0.15">
      <c r="A1343" s="329"/>
      <c r="B1343"/>
      <c r="C1343" s="330"/>
      <c r="D1343"/>
      <c r="E1343"/>
      <c r="F1343"/>
      <c r="G1343"/>
      <c r="H1343"/>
    </row>
    <row r="1344" spans="1:8" x14ac:dyDescent="0.15">
      <c r="A1344" s="329"/>
      <c r="B1344"/>
      <c r="C1344" s="330"/>
      <c r="D1344"/>
      <c r="E1344"/>
      <c r="F1344"/>
      <c r="G1344"/>
      <c r="H1344"/>
    </row>
    <row r="1345" spans="1:8" x14ac:dyDescent="0.15">
      <c r="A1345" s="329"/>
      <c r="B1345"/>
      <c r="C1345" s="330"/>
      <c r="D1345"/>
      <c r="E1345"/>
      <c r="F1345"/>
      <c r="G1345"/>
      <c r="H1345"/>
    </row>
    <row r="1346" spans="1:8" x14ac:dyDescent="0.15">
      <c r="A1346" s="329"/>
      <c r="B1346"/>
      <c r="C1346" s="330"/>
      <c r="D1346"/>
      <c r="E1346"/>
      <c r="F1346"/>
      <c r="G1346"/>
      <c r="H1346"/>
    </row>
    <row r="1347" spans="1:8" x14ac:dyDescent="0.15">
      <c r="A1347" s="329"/>
      <c r="B1347"/>
      <c r="C1347" s="330"/>
      <c r="D1347"/>
      <c r="E1347"/>
      <c r="F1347"/>
      <c r="G1347"/>
      <c r="H1347"/>
    </row>
    <row r="1348" spans="1:8" x14ac:dyDescent="0.15">
      <c r="A1348" s="329"/>
      <c r="B1348"/>
      <c r="C1348" s="330"/>
      <c r="D1348"/>
      <c r="E1348"/>
      <c r="F1348"/>
      <c r="G1348"/>
      <c r="H1348"/>
    </row>
    <row r="1349" spans="1:8" x14ac:dyDescent="0.15">
      <c r="A1349" s="329"/>
      <c r="B1349"/>
      <c r="C1349" s="330"/>
      <c r="D1349"/>
      <c r="E1349"/>
      <c r="F1349"/>
      <c r="G1349"/>
      <c r="H1349"/>
    </row>
    <row r="1350" spans="1:8" x14ac:dyDescent="0.15">
      <c r="A1350" s="329"/>
      <c r="B1350"/>
      <c r="C1350" s="330"/>
      <c r="D1350"/>
      <c r="E1350"/>
      <c r="F1350"/>
      <c r="G1350"/>
      <c r="H1350"/>
    </row>
    <row r="1351" spans="1:8" x14ac:dyDescent="0.15">
      <c r="A1351" s="329"/>
      <c r="B1351"/>
      <c r="C1351" s="330"/>
      <c r="D1351"/>
      <c r="E1351"/>
      <c r="F1351"/>
      <c r="G1351"/>
      <c r="H1351"/>
    </row>
    <row r="1352" spans="1:8" x14ac:dyDescent="0.15">
      <c r="A1352" s="329"/>
      <c r="B1352"/>
      <c r="C1352" s="330"/>
      <c r="D1352"/>
      <c r="E1352"/>
      <c r="F1352"/>
      <c r="G1352"/>
      <c r="H1352"/>
    </row>
    <row r="1353" spans="1:8" x14ac:dyDescent="0.15">
      <c r="A1353" s="329"/>
      <c r="B1353"/>
      <c r="C1353" s="330"/>
      <c r="D1353"/>
      <c r="E1353"/>
      <c r="F1353"/>
      <c r="G1353"/>
      <c r="H1353"/>
    </row>
    <row r="1354" spans="1:8" x14ac:dyDescent="0.15">
      <c r="A1354" s="329"/>
      <c r="B1354"/>
      <c r="C1354" s="330"/>
      <c r="D1354"/>
      <c r="E1354"/>
      <c r="F1354"/>
      <c r="G1354"/>
      <c r="H1354"/>
    </row>
    <row r="1355" spans="1:8" x14ac:dyDescent="0.15">
      <c r="A1355" s="329"/>
      <c r="B1355"/>
      <c r="C1355" s="330"/>
      <c r="D1355"/>
      <c r="E1355"/>
      <c r="F1355"/>
      <c r="G1355"/>
      <c r="H1355"/>
    </row>
    <row r="1356" spans="1:8" x14ac:dyDescent="0.15">
      <c r="A1356" s="329"/>
      <c r="B1356"/>
      <c r="C1356" s="330"/>
      <c r="D1356"/>
      <c r="E1356"/>
      <c r="F1356"/>
      <c r="G1356"/>
      <c r="H1356"/>
    </row>
    <row r="1357" spans="1:8" x14ac:dyDescent="0.15">
      <c r="A1357" s="329"/>
      <c r="B1357"/>
      <c r="C1357" s="330"/>
      <c r="D1357"/>
      <c r="E1357"/>
      <c r="F1357"/>
      <c r="G1357"/>
      <c r="H1357"/>
    </row>
    <row r="1358" spans="1:8" x14ac:dyDescent="0.15">
      <c r="A1358" s="329"/>
      <c r="B1358"/>
      <c r="C1358" s="330"/>
      <c r="D1358"/>
      <c r="E1358"/>
      <c r="F1358"/>
      <c r="G1358"/>
      <c r="H1358"/>
    </row>
    <row r="1359" spans="1:8" x14ac:dyDescent="0.15">
      <c r="A1359" s="329"/>
      <c r="B1359"/>
      <c r="C1359" s="330"/>
      <c r="D1359"/>
      <c r="E1359"/>
      <c r="F1359"/>
      <c r="G1359"/>
      <c r="H1359"/>
    </row>
    <row r="1360" spans="1:8" x14ac:dyDescent="0.15">
      <c r="A1360" s="329"/>
      <c r="B1360"/>
      <c r="C1360" s="330"/>
      <c r="D1360"/>
      <c r="E1360"/>
      <c r="F1360"/>
      <c r="G1360"/>
      <c r="H1360"/>
    </row>
    <row r="1361" spans="1:8" x14ac:dyDescent="0.15">
      <c r="A1361" s="329"/>
      <c r="B1361"/>
      <c r="C1361" s="330"/>
      <c r="D1361"/>
      <c r="E1361"/>
      <c r="F1361"/>
      <c r="G1361"/>
      <c r="H1361"/>
    </row>
    <row r="1362" spans="1:8" x14ac:dyDescent="0.15">
      <c r="A1362" s="329"/>
      <c r="B1362"/>
      <c r="C1362" s="330"/>
      <c r="D1362"/>
      <c r="E1362"/>
      <c r="F1362"/>
      <c r="G1362"/>
      <c r="H1362"/>
    </row>
    <row r="1363" spans="1:8" x14ac:dyDescent="0.15">
      <c r="A1363" s="329"/>
      <c r="B1363"/>
      <c r="C1363" s="330"/>
      <c r="D1363"/>
      <c r="E1363"/>
      <c r="F1363"/>
      <c r="G1363"/>
      <c r="H1363"/>
    </row>
    <row r="1364" spans="1:8" x14ac:dyDescent="0.15">
      <c r="A1364" s="329"/>
      <c r="B1364"/>
      <c r="C1364" s="330"/>
      <c r="D1364"/>
      <c r="E1364"/>
      <c r="F1364"/>
      <c r="G1364"/>
      <c r="H1364"/>
    </row>
    <row r="1365" spans="1:8" x14ac:dyDescent="0.15">
      <c r="A1365" s="329"/>
      <c r="B1365"/>
      <c r="C1365" s="330"/>
      <c r="D1365"/>
      <c r="E1365"/>
      <c r="F1365"/>
      <c r="G1365"/>
      <c r="H1365"/>
    </row>
    <row r="1366" spans="1:8" x14ac:dyDescent="0.15">
      <c r="A1366" s="329"/>
      <c r="B1366"/>
      <c r="C1366" s="330"/>
      <c r="D1366"/>
      <c r="E1366"/>
      <c r="F1366"/>
      <c r="G1366"/>
      <c r="H1366"/>
    </row>
    <row r="1367" spans="1:8" x14ac:dyDescent="0.15">
      <c r="A1367" s="329"/>
      <c r="B1367"/>
      <c r="C1367" s="330"/>
      <c r="D1367"/>
      <c r="E1367"/>
      <c r="F1367"/>
      <c r="G1367"/>
      <c r="H1367"/>
    </row>
    <row r="1368" spans="1:8" x14ac:dyDescent="0.15">
      <c r="A1368" s="329"/>
      <c r="B1368"/>
      <c r="C1368" s="330"/>
      <c r="D1368"/>
      <c r="E1368"/>
      <c r="F1368"/>
      <c r="G1368"/>
      <c r="H1368"/>
    </row>
    <row r="1369" spans="1:8" x14ac:dyDescent="0.15">
      <c r="A1369" s="329"/>
      <c r="B1369"/>
      <c r="C1369" s="330"/>
      <c r="D1369"/>
      <c r="E1369"/>
      <c r="F1369"/>
      <c r="G1369"/>
      <c r="H1369"/>
    </row>
    <row r="1370" spans="1:8" x14ac:dyDescent="0.15">
      <c r="A1370" s="329"/>
      <c r="B1370"/>
      <c r="C1370" s="330"/>
      <c r="D1370"/>
      <c r="E1370"/>
      <c r="F1370"/>
      <c r="G1370"/>
      <c r="H1370"/>
    </row>
    <row r="1371" spans="1:8" x14ac:dyDescent="0.15">
      <c r="A1371" s="329"/>
      <c r="B1371"/>
      <c r="C1371" s="330"/>
      <c r="D1371"/>
      <c r="E1371"/>
      <c r="F1371"/>
      <c r="G1371"/>
      <c r="H1371"/>
    </row>
    <row r="1372" spans="1:8" x14ac:dyDescent="0.15">
      <c r="A1372" s="329"/>
      <c r="B1372"/>
      <c r="C1372" s="330"/>
      <c r="D1372"/>
      <c r="E1372"/>
      <c r="F1372"/>
      <c r="G1372"/>
      <c r="H1372"/>
    </row>
    <row r="1373" spans="1:8" x14ac:dyDescent="0.15">
      <c r="A1373" s="329"/>
      <c r="B1373"/>
      <c r="C1373" s="330"/>
      <c r="D1373"/>
      <c r="E1373"/>
      <c r="F1373"/>
      <c r="G1373"/>
      <c r="H1373"/>
    </row>
    <row r="1374" spans="1:8" x14ac:dyDescent="0.15">
      <c r="A1374" s="329"/>
      <c r="B1374"/>
      <c r="C1374" s="330"/>
      <c r="D1374"/>
      <c r="E1374"/>
      <c r="F1374"/>
      <c r="G1374"/>
      <c r="H1374"/>
    </row>
    <row r="1375" spans="1:8" x14ac:dyDescent="0.15">
      <c r="A1375" s="329"/>
      <c r="B1375"/>
      <c r="C1375" s="330"/>
      <c r="D1375"/>
      <c r="E1375"/>
      <c r="F1375"/>
      <c r="G1375"/>
      <c r="H1375"/>
    </row>
    <row r="1376" spans="1:8" x14ac:dyDescent="0.15">
      <c r="A1376" s="329"/>
      <c r="B1376"/>
      <c r="C1376" s="330"/>
      <c r="D1376"/>
      <c r="E1376"/>
      <c r="F1376"/>
      <c r="G1376"/>
      <c r="H1376"/>
    </row>
    <row r="1377" spans="1:8" x14ac:dyDescent="0.15">
      <c r="A1377" s="329"/>
      <c r="B1377"/>
      <c r="C1377" s="330"/>
      <c r="D1377"/>
      <c r="E1377"/>
      <c r="F1377"/>
      <c r="G1377"/>
      <c r="H1377"/>
    </row>
    <row r="1378" spans="1:8" x14ac:dyDescent="0.15">
      <c r="A1378" s="329"/>
      <c r="B1378"/>
      <c r="C1378" s="330"/>
      <c r="D1378"/>
      <c r="E1378"/>
      <c r="F1378"/>
      <c r="G1378"/>
      <c r="H1378"/>
    </row>
    <row r="1379" spans="1:8" x14ac:dyDescent="0.15">
      <c r="A1379" s="329"/>
      <c r="B1379"/>
      <c r="C1379" s="330"/>
      <c r="D1379"/>
      <c r="E1379"/>
      <c r="F1379"/>
      <c r="G1379"/>
      <c r="H1379"/>
    </row>
    <row r="1380" spans="1:8" x14ac:dyDescent="0.15">
      <c r="A1380" s="329"/>
      <c r="B1380"/>
      <c r="C1380" s="330"/>
      <c r="D1380"/>
      <c r="E1380"/>
      <c r="F1380"/>
      <c r="G1380"/>
      <c r="H1380"/>
    </row>
    <row r="1381" spans="1:8" x14ac:dyDescent="0.15">
      <c r="A1381" s="329"/>
      <c r="B1381"/>
      <c r="C1381" s="330"/>
      <c r="D1381"/>
      <c r="E1381"/>
      <c r="F1381"/>
      <c r="G1381"/>
      <c r="H1381"/>
    </row>
    <row r="1382" spans="1:8" x14ac:dyDescent="0.15">
      <c r="A1382" s="329"/>
      <c r="B1382"/>
      <c r="C1382" s="330"/>
      <c r="D1382"/>
      <c r="E1382"/>
      <c r="F1382"/>
      <c r="G1382"/>
      <c r="H1382"/>
    </row>
    <row r="1383" spans="1:8" x14ac:dyDescent="0.15">
      <c r="A1383" s="329"/>
      <c r="B1383"/>
      <c r="C1383" s="330"/>
      <c r="D1383"/>
      <c r="E1383"/>
      <c r="F1383"/>
      <c r="G1383"/>
      <c r="H1383"/>
    </row>
    <row r="1384" spans="1:8" x14ac:dyDescent="0.15">
      <c r="A1384" s="329"/>
      <c r="B1384"/>
      <c r="C1384" s="330"/>
      <c r="D1384"/>
      <c r="E1384"/>
      <c r="F1384"/>
      <c r="G1384"/>
      <c r="H1384"/>
    </row>
    <row r="1385" spans="1:8" x14ac:dyDescent="0.15">
      <c r="A1385" s="329"/>
      <c r="B1385"/>
      <c r="C1385" s="330"/>
      <c r="D1385"/>
      <c r="E1385"/>
      <c r="F1385"/>
      <c r="G1385"/>
      <c r="H1385"/>
    </row>
    <row r="1386" spans="1:8" x14ac:dyDescent="0.15">
      <c r="A1386" s="329"/>
      <c r="B1386"/>
      <c r="C1386" s="330"/>
      <c r="D1386"/>
      <c r="E1386"/>
      <c r="F1386"/>
      <c r="G1386"/>
      <c r="H1386"/>
    </row>
    <row r="1387" spans="1:8" x14ac:dyDescent="0.15">
      <c r="A1387" s="329"/>
      <c r="B1387"/>
      <c r="C1387" s="330"/>
      <c r="D1387"/>
      <c r="E1387"/>
      <c r="F1387"/>
      <c r="G1387"/>
      <c r="H1387"/>
    </row>
    <row r="1388" spans="1:8" x14ac:dyDescent="0.15">
      <c r="A1388" s="329"/>
      <c r="B1388"/>
      <c r="C1388" s="330"/>
      <c r="D1388"/>
      <c r="E1388"/>
      <c r="F1388"/>
      <c r="G1388"/>
      <c r="H1388"/>
    </row>
    <row r="1389" spans="1:8" x14ac:dyDescent="0.15">
      <c r="A1389" s="329"/>
      <c r="B1389"/>
      <c r="C1389" s="330"/>
      <c r="D1389"/>
      <c r="E1389"/>
      <c r="F1389"/>
      <c r="G1389"/>
      <c r="H1389"/>
    </row>
    <row r="1390" spans="1:8" x14ac:dyDescent="0.15">
      <c r="A1390" s="329"/>
      <c r="B1390"/>
      <c r="C1390" s="330"/>
      <c r="D1390"/>
      <c r="E1390"/>
      <c r="F1390"/>
      <c r="G1390"/>
      <c r="H1390"/>
    </row>
    <row r="1391" spans="1:8" x14ac:dyDescent="0.15">
      <c r="A1391" s="329"/>
      <c r="B1391"/>
      <c r="C1391" s="330"/>
      <c r="D1391"/>
      <c r="E1391"/>
      <c r="F1391"/>
      <c r="G1391"/>
      <c r="H1391"/>
    </row>
    <row r="1392" spans="1:8" x14ac:dyDescent="0.15">
      <c r="A1392" s="329"/>
      <c r="B1392"/>
      <c r="C1392" s="330"/>
      <c r="D1392"/>
      <c r="E1392"/>
      <c r="F1392"/>
      <c r="G1392"/>
      <c r="H1392"/>
    </row>
    <row r="1393" spans="1:8" x14ac:dyDescent="0.15">
      <c r="A1393" s="329"/>
      <c r="B1393"/>
      <c r="C1393" s="330"/>
      <c r="D1393"/>
      <c r="E1393"/>
      <c r="F1393"/>
      <c r="G1393"/>
      <c r="H1393"/>
    </row>
    <row r="1394" spans="1:8" x14ac:dyDescent="0.15">
      <c r="A1394" s="329"/>
      <c r="B1394"/>
      <c r="C1394" s="330"/>
      <c r="D1394"/>
      <c r="E1394"/>
      <c r="F1394"/>
      <c r="G1394"/>
      <c r="H1394"/>
    </row>
    <row r="1395" spans="1:8" x14ac:dyDescent="0.15">
      <c r="A1395" s="329"/>
      <c r="B1395"/>
      <c r="C1395" s="330"/>
      <c r="D1395"/>
      <c r="E1395"/>
      <c r="F1395"/>
      <c r="G1395"/>
      <c r="H1395"/>
    </row>
    <row r="1396" spans="1:8" x14ac:dyDescent="0.15">
      <c r="A1396" s="329"/>
      <c r="B1396"/>
      <c r="C1396" s="330"/>
      <c r="D1396"/>
      <c r="E1396"/>
      <c r="F1396"/>
      <c r="G1396"/>
      <c r="H1396"/>
    </row>
    <row r="1397" spans="1:8" x14ac:dyDescent="0.15">
      <c r="A1397" s="329"/>
      <c r="B1397"/>
      <c r="C1397" s="330"/>
      <c r="D1397"/>
      <c r="E1397"/>
      <c r="F1397"/>
      <c r="G1397"/>
      <c r="H1397"/>
    </row>
    <row r="1398" spans="1:8" x14ac:dyDescent="0.15">
      <c r="A1398" s="329"/>
      <c r="B1398"/>
      <c r="C1398" s="330"/>
      <c r="D1398"/>
      <c r="E1398"/>
      <c r="F1398"/>
      <c r="G1398"/>
      <c r="H1398"/>
    </row>
    <row r="1399" spans="1:8" x14ac:dyDescent="0.15">
      <c r="A1399" s="329"/>
      <c r="B1399"/>
      <c r="C1399" s="330"/>
      <c r="D1399"/>
      <c r="E1399"/>
      <c r="F1399"/>
      <c r="G1399"/>
      <c r="H1399"/>
    </row>
    <row r="1400" spans="1:8" x14ac:dyDescent="0.15">
      <c r="A1400" s="329"/>
      <c r="B1400"/>
      <c r="C1400" s="330"/>
      <c r="D1400"/>
      <c r="E1400"/>
      <c r="F1400"/>
      <c r="G1400"/>
      <c r="H1400"/>
    </row>
    <row r="1401" spans="1:8" x14ac:dyDescent="0.15">
      <c r="A1401" s="329"/>
      <c r="B1401"/>
      <c r="C1401" s="330"/>
      <c r="D1401"/>
      <c r="E1401"/>
      <c r="F1401"/>
      <c r="G1401"/>
      <c r="H1401"/>
    </row>
    <row r="1402" spans="1:8" x14ac:dyDescent="0.15">
      <c r="A1402" s="329"/>
      <c r="B1402"/>
      <c r="C1402" s="330"/>
      <c r="D1402"/>
      <c r="E1402"/>
      <c r="F1402"/>
      <c r="G1402"/>
      <c r="H1402"/>
    </row>
    <row r="1403" spans="1:8" x14ac:dyDescent="0.15">
      <c r="A1403" s="329"/>
      <c r="B1403"/>
      <c r="C1403" s="330"/>
      <c r="D1403"/>
      <c r="E1403"/>
      <c r="F1403"/>
      <c r="G1403"/>
      <c r="H1403"/>
    </row>
    <row r="1404" spans="1:8" x14ac:dyDescent="0.15">
      <c r="A1404" s="329"/>
      <c r="B1404"/>
      <c r="C1404" s="330"/>
      <c r="D1404"/>
      <c r="E1404"/>
      <c r="F1404"/>
      <c r="G1404"/>
      <c r="H1404"/>
    </row>
    <row r="1405" spans="1:8" x14ac:dyDescent="0.15">
      <c r="A1405" s="329"/>
      <c r="B1405"/>
      <c r="C1405" s="330"/>
      <c r="D1405"/>
      <c r="E1405"/>
      <c r="F1405"/>
      <c r="G1405"/>
      <c r="H1405"/>
    </row>
    <row r="1406" spans="1:8" x14ac:dyDescent="0.15">
      <c r="A1406" s="329"/>
      <c r="B1406"/>
      <c r="C1406" s="330"/>
      <c r="D1406"/>
      <c r="E1406"/>
      <c r="F1406"/>
      <c r="G1406"/>
      <c r="H1406"/>
    </row>
    <row r="1407" spans="1:8" x14ac:dyDescent="0.15">
      <c r="A1407" s="329"/>
      <c r="B1407"/>
      <c r="C1407" s="330"/>
      <c r="D1407"/>
      <c r="E1407"/>
      <c r="F1407"/>
      <c r="G1407"/>
      <c r="H1407"/>
    </row>
    <row r="1408" spans="1:8" x14ac:dyDescent="0.15">
      <c r="A1408" s="329"/>
      <c r="B1408"/>
      <c r="C1408" s="330"/>
      <c r="D1408"/>
      <c r="E1408"/>
      <c r="F1408"/>
      <c r="G1408"/>
      <c r="H1408"/>
    </row>
    <row r="1409" spans="1:8" x14ac:dyDescent="0.15">
      <c r="A1409" s="329"/>
      <c r="B1409"/>
      <c r="C1409" s="330"/>
      <c r="D1409"/>
      <c r="E1409"/>
      <c r="F1409"/>
      <c r="G1409"/>
      <c r="H1409"/>
    </row>
    <row r="1410" spans="1:8" x14ac:dyDescent="0.15">
      <c r="A1410" s="329"/>
      <c r="B1410"/>
      <c r="C1410" s="330"/>
      <c r="D1410"/>
      <c r="E1410"/>
      <c r="F1410"/>
      <c r="G1410"/>
      <c r="H1410"/>
    </row>
    <row r="1411" spans="1:8" x14ac:dyDescent="0.15">
      <c r="A1411" s="329"/>
      <c r="B1411"/>
      <c r="C1411" s="330"/>
      <c r="D1411"/>
      <c r="E1411"/>
      <c r="F1411"/>
      <c r="G1411"/>
      <c r="H1411"/>
    </row>
    <row r="1412" spans="1:8" x14ac:dyDescent="0.15">
      <c r="A1412" s="329"/>
      <c r="B1412"/>
      <c r="C1412" s="330"/>
      <c r="D1412"/>
      <c r="E1412"/>
      <c r="F1412"/>
      <c r="G1412"/>
      <c r="H1412"/>
    </row>
    <row r="1413" spans="1:8" x14ac:dyDescent="0.15">
      <c r="A1413" s="329"/>
      <c r="B1413"/>
      <c r="C1413" s="330"/>
      <c r="D1413"/>
      <c r="E1413"/>
      <c r="F1413"/>
      <c r="G1413"/>
      <c r="H1413"/>
    </row>
    <row r="1414" spans="1:8" x14ac:dyDescent="0.15">
      <c r="A1414" s="329"/>
      <c r="B1414"/>
      <c r="C1414" s="330"/>
      <c r="D1414"/>
      <c r="E1414"/>
      <c r="F1414"/>
      <c r="G1414"/>
      <c r="H1414"/>
    </row>
    <row r="1415" spans="1:8" x14ac:dyDescent="0.15">
      <c r="A1415" s="329"/>
      <c r="B1415"/>
      <c r="C1415" s="330"/>
      <c r="D1415"/>
      <c r="E1415"/>
      <c r="F1415"/>
      <c r="G1415"/>
      <c r="H1415"/>
    </row>
    <row r="1416" spans="1:8" x14ac:dyDescent="0.15">
      <c r="A1416" s="329"/>
      <c r="B1416"/>
      <c r="C1416" s="330"/>
      <c r="D1416"/>
      <c r="E1416"/>
      <c r="F1416"/>
      <c r="G1416"/>
      <c r="H1416"/>
    </row>
    <row r="1417" spans="1:8" x14ac:dyDescent="0.15">
      <c r="A1417" s="329"/>
      <c r="B1417"/>
      <c r="C1417" s="330"/>
      <c r="D1417"/>
      <c r="E1417"/>
      <c r="F1417"/>
      <c r="G1417"/>
      <c r="H1417"/>
    </row>
    <row r="1418" spans="1:8" x14ac:dyDescent="0.15">
      <c r="A1418" s="329"/>
      <c r="B1418"/>
      <c r="C1418" s="330"/>
      <c r="D1418"/>
      <c r="E1418"/>
      <c r="F1418"/>
      <c r="G1418"/>
      <c r="H1418"/>
    </row>
    <row r="1419" spans="1:8" x14ac:dyDescent="0.15">
      <c r="A1419" s="329"/>
      <c r="B1419"/>
      <c r="C1419" s="330"/>
      <c r="D1419"/>
      <c r="E1419"/>
      <c r="F1419"/>
      <c r="G1419"/>
      <c r="H1419"/>
    </row>
    <row r="1420" spans="1:8" x14ac:dyDescent="0.15">
      <c r="A1420" s="329"/>
      <c r="B1420"/>
      <c r="C1420" s="330"/>
      <c r="D1420"/>
      <c r="E1420"/>
      <c r="F1420"/>
      <c r="G1420"/>
      <c r="H1420"/>
    </row>
    <row r="1421" spans="1:8" x14ac:dyDescent="0.15">
      <c r="A1421" s="329"/>
      <c r="B1421"/>
      <c r="C1421" s="330"/>
      <c r="D1421"/>
      <c r="E1421"/>
      <c r="F1421"/>
      <c r="G1421"/>
      <c r="H1421"/>
    </row>
    <row r="1422" spans="1:8" x14ac:dyDescent="0.15">
      <c r="A1422" s="329"/>
      <c r="B1422"/>
      <c r="C1422" s="330"/>
      <c r="D1422"/>
      <c r="E1422"/>
      <c r="F1422"/>
      <c r="G1422"/>
      <c r="H1422"/>
    </row>
    <row r="1423" spans="1:8" x14ac:dyDescent="0.15">
      <c r="A1423" s="329"/>
      <c r="B1423"/>
      <c r="C1423" s="330"/>
      <c r="D1423"/>
      <c r="E1423"/>
      <c r="F1423"/>
      <c r="G1423"/>
      <c r="H1423"/>
    </row>
    <row r="1424" spans="1:8" x14ac:dyDescent="0.15">
      <c r="A1424" s="329"/>
      <c r="B1424"/>
      <c r="C1424" s="330"/>
      <c r="D1424"/>
      <c r="E1424"/>
      <c r="F1424"/>
      <c r="G1424"/>
      <c r="H1424"/>
    </row>
    <row r="1425" spans="1:8" x14ac:dyDescent="0.15">
      <c r="A1425" s="329"/>
      <c r="B1425"/>
      <c r="C1425" s="330"/>
      <c r="D1425"/>
      <c r="E1425"/>
      <c r="F1425"/>
      <c r="G1425"/>
      <c r="H1425"/>
    </row>
    <row r="1426" spans="1:8" x14ac:dyDescent="0.15">
      <c r="A1426" s="329"/>
      <c r="B1426"/>
      <c r="C1426" s="330"/>
      <c r="D1426"/>
      <c r="E1426"/>
      <c r="F1426"/>
      <c r="G1426"/>
      <c r="H1426"/>
    </row>
    <row r="1427" spans="1:8" x14ac:dyDescent="0.15">
      <c r="A1427" s="329"/>
      <c r="B1427"/>
      <c r="C1427" s="330"/>
      <c r="D1427"/>
      <c r="E1427"/>
      <c r="F1427"/>
      <c r="G1427"/>
      <c r="H1427"/>
    </row>
    <row r="1428" spans="1:8" x14ac:dyDescent="0.15">
      <c r="A1428" s="329"/>
      <c r="B1428"/>
      <c r="C1428" s="330"/>
      <c r="D1428"/>
      <c r="E1428"/>
      <c r="F1428"/>
      <c r="G1428"/>
      <c r="H1428"/>
    </row>
    <row r="1429" spans="1:8" x14ac:dyDescent="0.15">
      <c r="A1429" s="329"/>
      <c r="B1429"/>
      <c r="C1429" s="330"/>
      <c r="D1429"/>
      <c r="E1429"/>
      <c r="F1429"/>
      <c r="G1429"/>
      <c r="H1429"/>
    </row>
    <row r="1430" spans="1:8" x14ac:dyDescent="0.15">
      <c r="A1430" s="329"/>
      <c r="B1430"/>
      <c r="C1430" s="330"/>
      <c r="D1430"/>
      <c r="E1430"/>
      <c r="F1430"/>
      <c r="G1430"/>
      <c r="H1430"/>
    </row>
    <row r="1431" spans="1:8" x14ac:dyDescent="0.15">
      <c r="A1431" s="329"/>
      <c r="B1431"/>
      <c r="C1431" s="330"/>
      <c r="D1431"/>
      <c r="E1431"/>
      <c r="F1431"/>
      <c r="G1431"/>
      <c r="H1431"/>
    </row>
    <row r="1432" spans="1:8" x14ac:dyDescent="0.15">
      <c r="A1432" s="329"/>
      <c r="B1432"/>
      <c r="C1432" s="330"/>
      <c r="D1432"/>
      <c r="E1432"/>
      <c r="F1432"/>
      <c r="G1432"/>
      <c r="H1432"/>
    </row>
    <row r="1433" spans="1:8" x14ac:dyDescent="0.15">
      <c r="A1433" s="329"/>
      <c r="B1433"/>
      <c r="C1433" s="330"/>
      <c r="D1433"/>
      <c r="E1433"/>
      <c r="F1433"/>
      <c r="G1433"/>
      <c r="H1433"/>
    </row>
    <row r="1434" spans="1:8" x14ac:dyDescent="0.15">
      <c r="A1434" s="329"/>
      <c r="B1434"/>
      <c r="C1434" s="330"/>
      <c r="D1434"/>
      <c r="E1434"/>
      <c r="F1434"/>
      <c r="G1434"/>
      <c r="H1434"/>
    </row>
    <row r="1435" spans="1:8" x14ac:dyDescent="0.15">
      <c r="A1435" s="329"/>
      <c r="B1435"/>
      <c r="C1435" s="330"/>
      <c r="D1435"/>
      <c r="E1435"/>
      <c r="F1435"/>
      <c r="G1435"/>
      <c r="H1435"/>
    </row>
    <row r="1436" spans="1:8" x14ac:dyDescent="0.15">
      <c r="A1436" s="329"/>
      <c r="B1436"/>
      <c r="C1436" s="330"/>
      <c r="D1436"/>
      <c r="E1436"/>
      <c r="F1436"/>
      <c r="G1436"/>
      <c r="H1436"/>
    </row>
    <row r="1437" spans="1:8" x14ac:dyDescent="0.15">
      <c r="A1437" s="329"/>
      <c r="B1437"/>
      <c r="C1437" s="330"/>
      <c r="D1437"/>
      <c r="E1437"/>
      <c r="F1437"/>
      <c r="G1437"/>
      <c r="H1437"/>
    </row>
    <row r="1438" spans="1:8" x14ac:dyDescent="0.15">
      <c r="A1438" s="329"/>
      <c r="B1438"/>
      <c r="C1438" s="330"/>
      <c r="D1438"/>
      <c r="E1438"/>
      <c r="F1438"/>
      <c r="G1438"/>
      <c r="H1438"/>
    </row>
    <row r="1439" spans="1:8" x14ac:dyDescent="0.15">
      <c r="A1439" s="329"/>
      <c r="B1439"/>
      <c r="C1439" s="330"/>
      <c r="D1439"/>
      <c r="E1439"/>
      <c r="F1439"/>
      <c r="G1439"/>
      <c r="H1439"/>
    </row>
    <row r="1440" spans="1:8" x14ac:dyDescent="0.15">
      <c r="A1440" s="329"/>
      <c r="B1440"/>
      <c r="C1440" s="330"/>
      <c r="D1440"/>
      <c r="E1440"/>
      <c r="F1440"/>
      <c r="G1440"/>
      <c r="H1440"/>
    </row>
    <row r="1441" spans="1:8" x14ac:dyDescent="0.15">
      <c r="A1441" s="329"/>
      <c r="B1441"/>
      <c r="C1441" s="330"/>
      <c r="D1441"/>
      <c r="E1441"/>
      <c r="F1441"/>
      <c r="G1441"/>
      <c r="H1441"/>
    </row>
    <row r="1442" spans="1:8" x14ac:dyDescent="0.15">
      <c r="A1442" s="329"/>
      <c r="B1442"/>
      <c r="C1442" s="330"/>
      <c r="D1442"/>
      <c r="E1442"/>
      <c r="F1442"/>
      <c r="G1442"/>
      <c r="H1442"/>
    </row>
    <row r="1443" spans="1:8" x14ac:dyDescent="0.15">
      <c r="A1443" s="329"/>
      <c r="B1443"/>
      <c r="C1443" s="330"/>
      <c r="D1443"/>
      <c r="E1443"/>
      <c r="F1443"/>
      <c r="G1443"/>
      <c r="H1443"/>
    </row>
    <row r="1444" spans="1:8" x14ac:dyDescent="0.15">
      <c r="A1444" s="329"/>
      <c r="B1444"/>
      <c r="C1444" s="330"/>
      <c r="D1444"/>
      <c r="E1444"/>
      <c r="F1444"/>
      <c r="G1444"/>
      <c r="H1444"/>
    </row>
    <row r="1445" spans="1:8" x14ac:dyDescent="0.15">
      <c r="A1445" s="329"/>
      <c r="B1445"/>
      <c r="C1445" s="330"/>
      <c r="D1445"/>
      <c r="E1445"/>
      <c r="F1445"/>
      <c r="G1445"/>
      <c r="H1445"/>
    </row>
    <row r="1446" spans="1:8" x14ac:dyDescent="0.15">
      <c r="A1446" s="329"/>
      <c r="B1446"/>
      <c r="C1446" s="330"/>
      <c r="D1446"/>
      <c r="E1446"/>
      <c r="F1446"/>
      <c r="G1446"/>
      <c r="H1446"/>
    </row>
    <row r="1447" spans="1:8" x14ac:dyDescent="0.15">
      <c r="A1447" s="329"/>
      <c r="B1447"/>
      <c r="C1447" s="330"/>
      <c r="D1447"/>
      <c r="E1447"/>
      <c r="F1447"/>
      <c r="G1447"/>
      <c r="H1447"/>
    </row>
    <row r="1448" spans="1:8" x14ac:dyDescent="0.15">
      <c r="A1448" s="329"/>
      <c r="B1448"/>
      <c r="C1448" s="330"/>
      <c r="D1448"/>
      <c r="E1448"/>
      <c r="F1448"/>
      <c r="G1448"/>
      <c r="H1448"/>
    </row>
    <row r="1449" spans="1:8" x14ac:dyDescent="0.15">
      <c r="A1449" s="329"/>
      <c r="B1449"/>
      <c r="C1449" s="330"/>
      <c r="D1449"/>
      <c r="E1449"/>
      <c r="F1449"/>
      <c r="G1449"/>
      <c r="H1449"/>
    </row>
    <row r="1450" spans="1:8" x14ac:dyDescent="0.15">
      <c r="A1450" s="329"/>
      <c r="B1450"/>
      <c r="C1450" s="330"/>
      <c r="D1450"/>
      <c r="E1450"/>
      <c r="F1450"/>
      <c r="G1450"/>
      <c r="H1450"/>
    </row>
    <row r="1451" spans="1:8" x14ac:dyDescent="0.15">
      <c r="A1451" s="329"/>
      <c r="B1451"/>
      <c r="C1451" s="330"/>
      <c r="D1451"/>
      <c r="E1451"/>
      <c r="F1451"/>
      <c r="G1451"/>
      <c r="H1451"/>
    </row>
    <row r="1452" spans="1:8" x14ac:dyDescent="0.15">
      <c r="A1452" s="329"/>
      <c r="B1452"/>
      <c r="C1452" s="330"/>
      <c r="D1452"/>
      <c r="E1452"/>
      <c r="F1452"/>
      <c r="G1452"/>
      <c r="H1452"/>
    </row>
    <row r="1453" spans="1:8" x14ac:dyDescent="0.15">
      <c r="A1453" s="329"/>
      <c r="B1453"/>
      <c r="C1453" s="330"/>
      <c r="D1453"/>
      <c r="E1453"/>
      <c r="F1453"/>
      <c r="G1453"/>
      <c r="H1453"/>
    </row>
    <row r="1454" spans="1:8" x14ac:dyDescent="0.15">
      <c r="A1454" s="329"/>
      <c r="B1454"/>
      <c r="C1454" s="330"/>
      <c r="D1454"/>
      <c r="E1454"/>
      <c r="F1454"/>
      <c r="G1454"/>
      <c r="H1454"/>
    </row>
    <row r="1455" spans="1:8" x14ac:dyDescent="0.15">
      <c r="A1455" s="329"/>
      <c r="B1455"/>
      <c r="C1455" s="330"/>
      <c r="D1455"/>
      <c r="E1455"/>
      <c r="F1455"/>
      <c r="G1455"/>
      <c r="H1455"/>
    </row>
    <row r="1456" spans="1:8" x14ac:dyDescent="0.15">
      <c r="A1456" s="329"/>
      <c r="B1456"/>
      <c r="C1456" s="330"/>
      <c r="D1456"/>
      <c r="E1456"/>
      <c r="F1456"/>
      <c r="G1456"/>
      <c r="H1456"/>
    </row>
    <row r="1457" spans="1:8" x14ac:dyDescent="0.15">
      <c r="A1457" s="329"/>
      <c r="B1457"/>
      <c r="C1457" s="330"/>
      <c r="D1457"/>
      <c r="E1457"/>
      <c r="F1457"/>
      <c r="G1457"/>
      <c r="H1457"/>
    </row>
    <row r="1458" spans="1:8" x14ac:dyDescent="0.15">
      <c r="A1458" s="329"/>
      <c r="B1458"/>
      <c r="C1458" s="330"/>
      <c r="D1458"/>
      <c r="E1458"/>
      <c r="F1458"/>
      <c r="G1458"/>
      <c r="H1458"/>
    </row>
    <row r="1459" spans="1:8" x14ac:dyDescent="0.15">
      <c r="A1459" s="329"/>
      <c r="B1459"/>
      <c r="C1459" s="330"/>
      <c r="D1459"/>
      <c r="E1459"/>
      <c r="F1459"/>
      <c r="G1459"/>
      <c r="H1459"/>
    </row>
    <row r="1460" spans="1:8" x14ac:dyDescent="0.15">
      <c r="A1460" s="329"/>
      <c r="B1460"/>
      <c r="C1460" s="330"/>
      <c r="D1460"/>
      <c r="E1460"/>
      <c r="F1460"/>
      <c r="G1460"/>
      <c r="H1460"/>
    </row>
    <row r="1461" spans="1:8" x14ac:dyDescent="0.15">
      <c r="A1461" s="329"/>
      <c r="B1461"/>
      <c r="C1461" s="330"/>
      <c r="D1461"/>
      <c r="E1461"/>
      <c r="F1461"/>
      <c r="G1461"/>
      <c r="H1461"/>
    </row>
    <row r="1462" spans="1:8" x14ac:dyDescent="0.15">
      <c r="A1462" s="329"/>
      <c r="B1462"/>
      <c r="C1462" s="330"/>
      <c r="D1462"/>
      <c r="E1462"/>
      <c r="F1462"/>
      <c r="G1462"/>
      <c r="H1462"/>
    </row>
    <row r="1463" spans="1:8" x14ac:dyDescent="0.15">
      <c r="A1463" s="329"/>
      <c r="B1463"/>
      <c r="C1463" s="330"/>
      <c r="D1463"/>
      <c r="E1463"/>
      <c r="F1463"/>
      <c r="G1463"/>
      <c r="H1463"/>
    </row>
    <row r="1464" spans="1:8" x14ac:dyDescent="0.15">
      <c r="A1464" s="329"/>
      <c r="B1464"/>
      <c r="C1464" s="330"/>
      <c r="D1464"/>
      <c r="E1464"/>
      <c r="F1464"/>
      <c r="G1464"/>
      <c r="H1464"/>
    </row>
    <row r="1465" spans="1:8" x14ac:dyDescent="0.15">
      <c r="A1465" s="329"/>
      <c r="B1465"/>
      <c r="C1465" s="330"/>
      <c r="D1465"/>
      <c r="E1465"/>
      <c r="F1465"/>
      <c r="G1465"/>
      <c r="H1465"/>
    </row>
    <row r="1466" spans="1:8" x14ac:dyDescent="0.15">
      <c r="A1466" s="329"/>
      <c r="B1466"/>
      <c r="C1466" s="330"/>
      <c r="D1466"/>
      <c r="E1466"/>
      <c r="F1466"/>
      <c r="G1466"/>
      <c r="H1466"/>
    </row>
    <row r="1467" spans="1:8" x14ac:dyDescent="0.15">
      <c r="A1467" s="329"/>
      <c r="B1467"/>
      <c r="C1467" s="330"/>
      <c r="D1467"/>
      <c r="E1467"/>
      <c r="F1467"/>
      <c r="G1467"/>
      <c r="H1467"/>
    </row>
    <row r="1468" spans="1:8" x14ac:dyDescent="0.15">
      <c r="A1468" s="329"/>
      <c r="B1468"/>
      <c r="C1468" s="330"/>
      <c r="D1468"/>
      <c r="E1468"/>
      <c r="F1468"/>
      <c r="G1468"/>
      <c r="H1468"/>
    </row>
    <row r="1469" spans="1:8" x14ac:dyDescent="0.15">
      <c r="A1469" s="329"/>
      <c r="B1469"/>
      <c r="C1469" s="330"/>
      <c r="D1469"/>
      <c r="E1469"/>
      <c r="F1469"/>
      <c r="G1469"/>
      <c r="H1469"/>
    </row>
    <row r="1470" spans="1:8" x14ac:dyDescent="0.15">
      <c r="A1470" s="329"/>
      <c r="B1470"/>
      <c r="C1470" s="330"/>
      <c r="D1470"/>
      <c r="E1470"/>
      <c r="F1470"/>
      <c r="G1470"/>
      <c r="H1470"/>
    </row>
    <row r="1471" spans="1:8" x14ac:dyDescent="0.15">
      <c r="A1471" s="329"/>
      <c r="B1471"/>
      <c r="C1471" s="330"/>
      <c r="D1471"/>
      <c r="E1471"/>
      <c r="F1471"/>
      <c r="G1471"/>
      <c r="H1471"/>
    </row>
    <row r="1472" spans="1:8" x14ac:dyDescent="0.15">
      <c r="A1472" s="329"/>
      <c r="B1472"/>
      <c r="C1472" s="330"/>
      <c r="D1472"/>
      <c r="E1472"/>
      <c r="F1472"/>
      <c r="G1472"/>
      <c r="H1472"/>
    </row>
    <row r="1473" spans="1:8" x14ac:dyDescent="0.15">
      <c r="A1473" s="329"/>
      <c r="B1473"/>
      <c r="C1473" s="330"/>
      <c r="D1473"/>
      <c r="E1473"/>
      <c r="F1473"/>
      <c r="G1473"/>
      <c r="H1473"/>
    </row>
    <row r="1474" spans="1:8" x14ac:dyDescent="0.15">
      <c r="A1474" s="329"/>
      <c r="B1474"/>
      <c r="C1474" s="330"/>
      <c r="D1474"/>
      <c r="E1474"/>
      <c r="F1474"/>
      <c r="G1474"/>
      <c r="H1474"/>
    </row>
    <row r="1475" spans="1:8" x14ac:dyDescent="0.15">
      <c r="A1475" s="329"/>
      <c r="B1475"/>
      <c r="C1475" s="330"/>
      <c r="D1475"/>
      <c r="E1475"/>
      <c r="F1475"/>
      <c r="G1475"/>
      <c r="H1475"/>
    </row>
    <row r="1476" spans="1:8" x14ac:dyDescent="0.15">
      <c r="A1476" s="329"/>
      <c r="B1476"/>
      <c r="C1476" s="330"/>
      <c r="D1476"/>
      <c r="E1476"/>
      <c r="F1476"/>
      <c r="G1476"/>
      <c r="H1476"/>
    </row>
    <row r="1477" spans="1:8" x14ac:dyDescent="0.15">
      <c r="A1477" s="329"/>
      <c r="B1477"/>
      <c r="C1477" s="330"/>
      <c r="D1477"/>
      <c r="E1477"/>
      <c r="F1477"/>
      <c r="G1477"/>
      <c r="H1477"/>
    </row>
    <row r="1478" spans="1:8" x14ac:dyDescent="0.15">
      <c r="A1478" s="329"/>
      <c r="B1478"/>
      <c r="C1478" s="330"/>
      <c r="D1478"/>
      <c r="E1478"/>
      <c r="F1478"/>
      <c r="G1478"/>
      <c r="H1478"/>
    </row>
    <row r="1479" spans="1:8" x14ac:dyDescent="0.15">
      <c r="A1479" s="329"/>
      <c r="B1479"/>
      <c r="C1479" s="330"/>
      <c r="D1479"/>
      <c r="E1479"/>
      <c r="F1479"/>
      <c r="G1479"/>
      <c r="H1479"/>
    </row>
    <row r="1480" spans="1:8" x14ac:dyDescent="0.15">
      <c r="A1480" s="329"/>
      <c r="B1480"/>
      <c r="C1480" s="330"/>
      <c r="D1480"/>
      <c r="E1480"/>
      <c r="F1480"/>
      <c r="G1480"/>
      <c r="H1480"/>
    </row>
    <row r="1481" spans="1:8" x14ac:dyDescent="0.15">
      <c r="A1481" s="329"/>
      <c r="B1481"/>
      <c r="C1481" s="330"/>
      <c r="D1481"/>
      <c r="E1481"/>
      <c r="F1481"/>
      <c r="G1481"/>
      <c r="H1481"/>
    </row>
    <row r="1482" spans="1:8" x14ac:dyDescent="0.15">
      <c r="A1482" s="329"/>
      <c r="B1482"/>
      <c r="C1482" s="330"/>
      <c r="D1482"/>
      <c r="E1482"/>
      <c r="F1482"/>
      <c r="G1482"/>
      <c r="H1482"/>
    </row>
    <row r="1483" spans="1:8" x14ac:dyDescent="0.15">
      <c r="A1483" s="329"/>
      <c r="B1483"/>
      <c r="C1483" s="330"/>
      <c r="D1483"/>
      <c r="E1483"/>
      <c r="F1483"/>
      <c r="G1483"/>
      <c r="H1483"/>
    </row>
    <row r="1484" spans="1:8" x14ac:dyDescent="0.15">
      <c r="A1484" s="329"/>
      <c r="B1484"/>
      <c r="C1484" s="330"/>
      <c r="D1484"/>
      <c r="E1484"/>
      <c r="F1484"/>
      <c r="G1484"/>
      <c r="H1484"/>
    </row>
    <row r="1485" spans="1:8" x14ac:dyDescent="0.15">
      <c r="A1485" s="329"/>
      <c r="B1485"/>
      <c r="C1485" s="330"/>
      <c r="D1485"/>
      <c r="E1485"/>
      <c r="F1485"/>
      <c r="G1485"/>
      <c r="H1485"/>
    </row>
    <row r="1486" spans="1:8" x14ac:dyDescent="0.15">
      <c r="A1486" s="329"/>
      <c r="B1486"/>
      <c r="C1486" s="330"/>
      <c r="D1486"/>
      <c r="E1486"/>
      <c r="F1486"/>
      <c r="G1486"/>
      <c r="H1486"/>
    </row>
    <row r="1487" spans="1:8" x14ac:dyDescent="0.15">
      <c r="A1487" s="329"/>
      <c r="B1487"/>
      <c r="C1487" s="330"/>
      <c r="D1487"/>
      <c r="E1487"/>
      <c r="F1487"/>
      <c r="G1487"/>
      <c r="H1487"/>
    </row>
    <row r="1488" spans="1:8" x14ac:dyDescent="0.15">
      <c r="A1488" s="329"/>
      <c r="B1488"/>
      <c r="C1488" s="330"/>
      <c r="D1488"/>
      <c r="E1488"/>
      <c r="F1488"/>
      <c r="G1488"/>
      <c r="H1488"/>
    </row>
    <row r="1489" spans="1:8" x14ac:dyDescent="0.15">
      <c r="A1489" s="329"/>
      <c r="B1489"/>
      <c r="C1489" s="330"/>
      <c r="D1489"/>
      <c r="E1489"/>
      <c r="F1489"/>
      <c r="G1489"/>
      <c r="H1489"/>
    </row>
    <row r="1490" spans="1:8" x14ac:dyDescent="0.15">
      <c r="A1490" s="329"/>
      <c r="B1490"/>
      <c r="C1490" s="330"/>
      <c r="D1490"/>
      <c r="E1490"/>
      <c r="F1490"/>
      <c r="G1490"/>
      <c r="H1490"/>
    </row>
    <row r="1491" spans="1:8" x14ac:dyDescent="0.15">
      <c r="A1491" s="329"/>
      <c r="B1491"/>
      <c r="C1491" s="330"/>
      <c r="D1491"/>
      <c r="E1491"/>
      <c r="F1491"/>
      <c r="G1491"/>
      <c r="H1491"/>
    </row>
    <row r="1492" spans="1:8" x14ac:dyDescent="0.15">
      <c r="A1492" s="329"/>
      <c r="B1492"/>
      <c r="C1492" s="330"/>
      <c r="D1492"/>
      <c r="E1492"/>
      <c r="F1492"/>
      <c r="G1492"/>
      <c r="H1492"/>
    </row>
    <row r="1493" spans="1:8" x14ac:dyDescent="0.15">
      <c r="A1493" s="329"/>
      <c r="B1493"/>
      <c r="C1493" s="330"/>
      <c r="D1493"/>
      <c r="E1493"/>
      <c r="F1493"/>
      <c r="G1493"/>
      <c r="H1493"/>
    </row>
    <row r="1494" spans="1:8" x14ac:dyDescent="0.15">
      <c r="A1494" s="329"/>
      <c r="B1494"/>
      <c r="C1494" s="330"/>
      <c r="D1494"/>
      <c r="E1494"/>
      <c r="F1494"/>
      <c r="G1494"/>
      <c r="H1494"/>
    </row>
    <row r="1495" spans="1:8" x14ac:dyDescent="0.15">
      <c r="A1495" s="329"/>
      <c r="B1495"/>
      <c r="C1495" s="330"/>
      <c r="D1495"/>
      <c r="E1495"/>
      <c r="F1495"/>
      <c r="G1495"/>
      <c r="H1495"/>
    </row>
    <row r="1496" spans="1:8" x14ac:dyDescent="0.15">
      <c r="A1496" s="329"/>
      <c r="B1496"/>
      <c r="C1496" s="330"/>
      <c r="D1496"/>
      <c r="E1496"/>
      <c r="F1496"/>
      <c r="G1496"/>
      <c r="H1496"/>
    </row>
    <row r="1497" spans="1:8" x14ac:dyDescent="0.15">
      <c r="A1497" s="329"/>
      <c r="B1497"/>
      <c r="C1497" s="330"/>
      <c r="D1497"/>
      <c r="E1497"/>
      <c r="F1497"/>
      <c r="G1497"/>
      <c r="H1497"/>
    </row>
    <row r="1498" spans="1:8" x14ac:dyDescent="0.15">
      <c r="A1498" s="329"/>
      <c r="B1498"/>
      <c r="C1498" s="330"/>
      <c r="D1498"/>
      <c r="E1498"/>
      <c r="F1498"/>
      <c r="G1498"/>
      <c r="H1498"/>
    </row>
    <row r="1499" spans="1:8" x14ac:dyDescent="0.15">
      <c r="A1499" s="329"/>
      <c r="B1499"/>
      <c r="C1499" s="330"/>
      <c r="D1499"/>
      <c r="E1499"/>
      <c r="F1499"/>
      <c r="G1499"/>
      <c r="H1499"/>
    </row>
    <row r="1500" spans="1:8" x14ac:dyDescent="0.15">
      <c r="A1500" s="329"/>
      <c r="B1500"/>
      <c r="C1500" s="330"/>
      <c r="D1500"/>
      <c r="E1500"/>
      <c r="F1500"/>
      <c r="G1500"/>
      <c r="H1500"/>
    </row>
    <row r="1501" spans="1:8" x14ac:dyDescent="0.15">
      <c r="A1501" s="329"/>
      <c r="B1501"/>
      <c r="C1501" s="330"/>
      <c r="D1501"/>
      <c r="E1501"/>
      <c r="F1501"/>
      <c r="G1501"/>
      <c r="H1501"/>
    </row>
    <row r="1502" spans="1:8" x14ac:dyDescent="0.15">
      <c r="A1502" s="329"/>
      <c r="B1502"/>
      <c r="C1502" s="330"/>
      <c r="D1502"/>
      <c r="E1502"/>
      <c r="F1502"/>
      <c r="G1502"/>
      <c r="H1502"/>
    </row>
    <row r="1503" spans="1:8" x14ac:dyDescent="0.15">
      <c r="A1503" s="329"/>
      <c r="B1503"/>
      <c r="C1503" s="330"/>
      <c r="D1503"/>
      <c r="E1503"/>
      <c r="F1503"/>
      <c r="G1503"/>
      <c r="H1503"/>
    </row>
    <row r="1504" spans="1:8" x14ac:dyDescent="0.15">
      <c r="A1504" s="329"/>
      <c r="B1504"/>
      <c r="C1504" s="330"/>
      <c r="D1504"/>
      <c r="E1504"/>
      <c r="F1504"/>
      <c r="G1504"/>
      <c r="H1504"/>
    </row>
    <row r="1505" spans="1:8" x14ac:dyDescent="0.15">
      <c r="A1505" s="329"/>
      <c r="B1505"/>
      <c r="C1505" s="330"/>
      <c r="D1505"/>
      <c r="E1505"/>
      <c r="F1505"/>
      <c r="G1505"/>
      <c r="H1505"/>
    </row>
    <row r="1506" spans="1:8" x14ac:dyDescent="0.15">
      <c r="A1506" s="329"/>
      <c r="B1506"/>
      <c r="C1506" s="330"/>
      <c r="D1506"/>
      <c r="E1506"/>
      <c r="F1506"/>
      <c r="G1506"/>
      <c r="H1506"/>
    </row>
    <row r="1507" spans="1:8" x14ac:dyDescent="0.15">
      <c r="A1507" s="329"/>
      <c r="B1507"/>
      <c r="C1507" s="330"/>
      <c r="D1507"/>
      <c r="E1507"/>
      <c r="F1507"/>
      <c r="G1507"/>
      <c r="H1507"/>
    </row>
    <row r="1508" spans="1:8" x14ac:dyDescent="0.15">
      <c r="A1508" s="329"/>
      <c r="B1508"/>
      <c r="C1508" s="330"/>
      <c r="D1508"/>
      <c r="E1508"/>
      <c r="F1508"/>
      <c r="G1508"/>
      <c r="H1508"/>
    </row>
    <row r="1509" spans="1:8" x14ac:dyDescent="0.15">
      <c r="A1509" s="329"/>
      <c r="B1509"/>
      <c r="C1509" s="330"/>
      <c r="D1509"/>
      <c r="E1509"/>
      <c r="F1509"/>
      <c r="G1509"/>
      <c r="H1509"/>
    </row>
    <row r="1510" spans="1:8" x14ac:dyDescent="0.15">
      <c r="A1510" s="329"/>
      <c r="B1510"/>
      <c r="C1510" s="330"/>
      <c r="D1510"/>
      <c r="E1510"/>
      <c r="F1510"/>
      <c r="G1510"/>
      <c r="H1510"/>
    </row>
    <row r="1511" spans="1:8" x14ac:dyDescent="0.15">
      <c r="A1511" s="329"/>
      <c r="B1511"/>
      <c r="C1511" s="330"/>
      <c r="D1511"/>
      <c r="E1511"/>
      <c r="F1511"/>
      <c r="G1511"/>
      <c r="H1511"/>
    </row>
    <row r="1512" spans="1:8" x14ac:dyDescent="0.15">
      <c r="A1512" s="329"/>
      <c r="B1512"/>
      <c r="C1512" s="330"/>
      <c r="D1512"/>
      <c r="E1512"/>
      <c r="F1512"/>
      <c r="G1512"/>
      <c r="H1512"/>
    </row>
    <row r="1513" spans="1:8" x14ac:dyDescent="0.15">
      <c r="A1513" s="329"/>
      <c r="B1513"/>
      <c r="C1513" s="330"/>
      <c r="D1513"/>
      <c r="E1513"/>
      <c r="F1513"/>
      <c r="G1513"/>
      <c r="H1513"/>
    </row>
    <row r="1514" spans="1:8" x14ac:dyDescent="0.15">
      <c r="A1514" s="329"/>
      <c r="B1514"/>
      <c r="C1514" s="330"/>
      <c r="D1514"/>
      <c r="E1514"/>
      <c r="F1514"/>
      <c r="G1514"/>
      <c r="H1514"/>
    </row>
    <row r="1515" spans="1:8" x14ac:dyDescent="0.15">
      <c r="A1515" s="329"/>
      <c r="B1515"/>
      <c r="C1515" s="330"/>
      <c r="D1515"/>
      <c r="E1515"/>
      <c r="F1515"/>
      <c r="G1515"/>
      <c r="H1515"/>
    </row>
    <row r="1516" spans="1:8" x14ac:dyDescent="0.15">
      <c r="A1516" s="329"/>
      <c r="B1516"/>
      <c r="C1516" s="330"/>
      <c r="D1516"/>
      <c r="E1516"/>
      <c r="F1516"/>
      <c r="G1516"/>
      <c r="H1516"/>
    </row>
    <row r="1517" spans="1:8" x14ac:dyDescent="0.15">
      <c r="A1517" s="329"/>
      <c r="B1517"/>
      <c r="C1517" s="330"/>
      <c r="D1517"/>
      <c r="E1517"/>
      <c r="F1517"/>
      <c r="G1517"/>
      <c r="H1517"/>
    </row>
    <row r="1518" spans="1:8" x14ac:dyDescent="0.15">
      <c r="A1518" s="329"/>
      <c r="B1518"/>
      <c r="C1518" s="330"/>
      <c r="D1518"/>
      <c r="E1518"/>
      <c r="F1518"/>
      <c r="G1518"/>
      <c r="H1518"/>
    </row>
    <row r="1519" spans="1:8" x14ac:dyDescent="0.15">
      <c r="A1519" s="329"/>
      <c r="B1519"/>
      <c r="C1519" s="330"/>
      <c r="D1519"/>
      <c r="E1519"/>
      <c r="F1519"/>
      <c r="G1519"/>
      <c r="H1519"/>
    </row>
    <row r="1520" spans="1:8" x14ac:dyDescent="0.15">
      <c r="A1520" s="329"/>
      <c r="B1520"/>
      <c r="C1520" s="330"/>
      <c r="D1520"/>
      <c r="E1520"/>
      <c r="F1520"/>
      <c r="G1520"/>
      <c r="H1520"/>
    </row>
    <row r="1521" spans="1:8" x14ac:dyDescent="0.15">
      <c r="A1521" s="329"/>
      <c r="B1521"/>
      <c r="C1521" s="330"/>
      <c r="D1521"/>
      <c r="E1521"/>
      <c r="F1521"/>
      <c r="G1521"/>
      <c r="H1521"/>
    </row>
    <row r="1522" spans="1:8" x14ac:dyDescent="0.15">
      <c r="A1522" s="329"/>
      <c r="B1522"/>
      <c r="C1522" s="330"/>
      <c r="D1522"/>
      <c r="E1522"/>
      <c r="F1522"/>
      <c r="G1522"/>
      <c r="H1522"/>
    </row>
    <row r="1523" spans="1:8" x14ac:dyDescent="0.15">
      <c r="A1523" s="329"/>
      <c r="B1523"/>
      <c r="C1523" s="330"/>
      <c r="D1523"/>
      <c r="E1523"/>
      <c r="F1523"/>
      <c r="G1523"/>
      <c r="H1523"/>
    </row>
    <row r="1524" spans="1:8" x14ac:dyDescent="0.15">
      <c r="A1524" s="329"/>
      <c r="B1524"/>
      <c r="C1524" s="330"/>
      <c r="D1524"/>
      <c r="E1524"/>
      <c r="F1524"/>
      <c r="G1524"/>
      <c r="H1524"/>
    </row>
    <row r="1525" spans="1:8" x14ac:dyDescent="0.15">
      <c r="A1525" s="329"/>
      <c r="B1525"/>
      <c r="C1525" s="330"/>
      <c r="D1525"/>
      <c r="E1525"/>
      <c r="F1525"/>
      <c r="G1525"/>
      <c r="H1525"/>
    </row>
    <row r="1526" spans="1:8" x14ac:dyDescent="0.15">
      <c r="A1526" s="329"/>
      <c r="B1526"/>
      <c r="C1526" s="330"/>
      <c r="D1526"/>
      <c r="E1526"/>
      <c r="F1526"/>
      <c r="G1526"/>
      <c r="H1526"/>
    </row>
    <row r="1527" spans="1:8" x14ac:dyDescent="0.15">
      <c r="A1527" s="329"/>
      <c r="B1527"/>
      <c r="C1527" s="330"/>
      <c r="D1527"/>
      <c r="E1527"/>
      <c r="F1527"/>
      <c r="G1527"/>
      <c r="H1527"/>
    </row>
    <row r="1528" spans="1:8" x14ac:dyDescent="0.15">
      <c r="A1528" s="329"/>
      <c r="B1528"/>
      <c r="C1528" s="330"/>
      <c r="D1528"/>
      <c r="E1528"/>
      <c r="F1528"/>
      <c r="G1528"/>
      <c r="H1528"/>
    </row>
    <row r="1529" spans="1:8" x14ac:dyDescent="0.15">
      <c r="A1529" s="329"/>
      <c r="B1529"/>
      <c r="C1529" s="330"/>
      <c r="D1529"/>
      <c r="E1529"/>
      <c r="F1529"/>
      <c r="G1529"/>
      <c r="H1529"/>
    </row>
    <row r="1530" spans="1:8" x14ac:dyDescent="0.15">
      <c r="A1530" s="329"/>
      <c r="B1530"/>
      <c r="C1530" s="330"/>
      <c r="D1530"/>
      <c r="E1530"/>
      <c r="F1530"/>
      <c r="G1530"/>
      <c r="H1530"/>
    </row>
    <row r="1531" spans="1:8" x14ac:dyDescent="0.15">
      <c r="A1531" s="329"/>
      <c r="B1531"/>
      <c r="C1531" s="330"/>
      <c r="D1531"/>
      <c r="E1531"/>
      <c r="F1531"/>
      <c r="G1531"/>
      <c r="H1531"/>
    </row>
    <row r="1532" spans="1:8" x14ac:dyDescent="0.15">
      <c r="A1532" s="329"/>
      <c r="B1532"/>
      <c r="C1532" s="330"/>
      <c r="D1532"/>
      <c r="E1532"/>
      <c r="F1532"/>
      <c r="G1532"/>
      <c r="H1532"/>
    </row>
    <row r="1533" spans="1:8" x14ac:dyDescent="0.15">
      <c r="A1533" s="329"/>
      <c r="B1533"/>
      <c r="C1533" s="330"/>
      <c r="D1533"/>
      <c r="E1533"/>
      <c r="F1533"/>
      <c r="G1533"/>
      <c r="H1533"/>
    </row>
    <row r="1534" spans="1:8" x14ac:dyDescent="0.15">
      <c r="A1534" s="329"/>
      <c r="B1534"/>
      <c r="C1534" s="330"/>
      <c r="D1534"/>
      <c r="E1534"/>
      <c r="F1534"/>
      <c r="G1534"/>
      <c r="H1534"/>
    </row>
    <row r="1535" spans="1:8" x14ac:dyDescent="0.15">
      <c r="A1535" s="329"/>
      <c r="B1535"/>
      <c r="C1535" s="330"/>
      <c r="D1535"/>
      <c r="E1535"/>
      <c r="F1535"/>
      <c r="G1535"/>
      <c r="H1535"/>
    </row>
    <row r="1536" spans="1:8" x14ac:dyDescent="0.15">
      <c r="A1536" s="329"/>
      <c r="B1536"/>
      <c r="C1536" s="330"/>
      <c r="D1536"/>
      <c r="E1536"/>
      <c r="F1536"/>
      <c r="G1536"/>
      <c r="H1536"/>
    </row>
    <row r="1537" spans="1:8" x14ac:dyDescent="0.15">
      <c r="A1537" s="329"/>
      <c r="B1537"/>
      <c r="C1537" s="330"/>
      <c r="D1537"/>
      <c r="E1537"/>
      <c r="F1537"/>
      <c r="G1537"/>
      <c r="H1537"/>
    </row>
    <row r="1538" spans="1:8" x14ac:dyDescent="0.15">
      <c r="A1538" s="329"/>
      <c r="B1538"/>
      <c r="C1538" s="330"/>
      <c r="D1538"/>
      <c r="E1538"/>
      <c r="F1538"/>
      <c r="G1538"/>
      <c r="H1538"/>
    </row>
    <row r="1539" spans="1:8" x14ac:dyDescent="0.15">
      <c r="A1539" s="329"/>
      <c r="B1539"/>
      <c r="C1539" s="330"/>
      <c r="D1539"/>
      <c r="E1539"/>
      <c r="F1539"/>
      <c r="G1539"/>
      <c r="H1539"/>
    </row>
    <row r="1540" spans="1:8" x14ac:dyDescent="0.15">
      <c r="A1540" s="329"/>
      <c r="B1540"/>
      <c r="C1540" s="330"/>
      <c r="D1540"/>
      <c r="E1540"/>
      <c r="F1540"/>
      <c r="G1540"/>
      <c r="H1540"/>
    </row>
    <row r="1541" spans="1:8" x14ac:dyDescent="0.15">
      <c r="A1541" s="329"/>
      <c r="B1541"/>
      <c r="C1541" s="330"/>
      <c r="D1541"/>
      <c r="E1541"/>
      <c r="F1541"/>
      <c r="G1541"/>
      <c r="H1541"/>
    </row>
    <row r="1542" spans="1:8" x14ac:dyDescent="0.15">
      <c r="A1542" s="329"/>
      <c r="B1542"/>
      <c r="C1542" s="330"/>
      <c r="D1542"/>
      <c r="E1542"/>
      <c r="F1542"/>
      <c r="G1542"/>
      <c r="H1542"/>
    </row>
    <row r="1543" spans="1:8" x14ac:dyDescent="0.15">
      <c r="A1543" s="329"/>
      <c r="B1543"/>
      <c r="C1543" s="330"/>
      <c r="D1543"/>
      <c r="E1543"/>
      <c r="F1543"/>
      <c r="G1543"/>
      <c r="H1543"/>
    </row>
    <row r="1544" spans="1:8" x14ac:dyDescent="0.15">
      <c r="A1544" s="329"/>
      <c r="B1544"/>
      <c r="C1544" s="330"/>
      <c r="D1544"/>
      <c r="E1544"/>
      <c r="F1544"/>
      <c r="G1544"/>
      <c r="H1544"/>
    </row>
    <row r="1545" spans="1:8" x14ac:dyDescent="0.15">
      <c r="A1545" s="329"/>
      <c r="B1545"/>
      <c r="C1545" s="330"/>
      <c r="D1545"/>
      <c r="E1545"/>
      <c r="F1545"/>
      <c r="G1545"/>
      <c r="H1545"/>
    </row>
    <row r="1546" spans="1:8" x14ac:dyDescent="0.15">
      <c r="A1546" s="329"/>
      <c r="B1546"/>
      <c r="C1546" s="330"/>
      <c r="D1546"/>
      <c r="E1546"/>
      <c r="F1546"/>
      <c r="G1546"/>
      <c r="H1546"/>
    </row>
    <row r="1547" spans="1:8" x14ac:dyDescent="0.15">
      <c r="A1547" s="329"/>
      <c r="B1547"/>
      <c r="C1547" s="330"/>
      <c r="D1547"/>
      <c r="E1547"/>
      <c r="F1547"/>
      <c r="G1547"/>
      <c r="H1547"/>
    </row>
    <row r="1548" spans="1:8" x14ac:dyDescent="0.15">
      <c r="A1548" s="329"/>
      <c r="B1548"/>
      <c r="C1548" s="330"/>
      <c r="D1548"/>
      <c r="E1548"/>
      <c r="F1548"/>
      <c r="G1548"/>
      <c r="H1548"/>
    </row>
    <row r="1549" spans="1:8" x14ac:dyDescent="0.15">
      <c r="A1549" s="329"/>
      <c r="B1549"/>
      <c r="C1549" s="330"/>
      <c r="D1549"/>
      <c r="E1549"/>
      <c r="F1549"/>
      <c r="G1549"/>
      <c r="H1549"/>
    </row>
    <row r="1550" spans="1:8" x14ac:dyDescent="0.15">
      <c r="A1550" s="329"/>
      <c r="B1550"/>
      <c r="C1550" s="330"/>
      <c r="D1550"/>
      <c r="E1550"/>
      <c r="F1550"/>
      <c r="G1550"/>
      <c r="H1550"/>
    </row>
    <row r="1551" spans="1:8" x14ac:dyDescent="0.15">
      <c r="A1551" s="329"/>
      <c r="B1551"/>
      <c r="C1551" s="330"/>
      <c r="D1551"/>
      <c r="E1551"/>
      <c r="F1551"/>
      <c r="G1551"/>
      <c r="H1551"/>
    </row>
    <row r="1552" spans="1:8" x14ac:dyDescent="0.15">
      <c r="A1552" s="329"/>
      <c r="B1552"/>
      <c r="C1552" s="330"/>
      <c r="D1552"/>
      <c r="E1552"/>
      <c r="F1552"/>
      <c r="G1552"/>
      <c r="H1552"/>
    </row>
    <row r="1553" spans="1:8" x14ac:dyDescent="0.15">
      <c r="A1553" s="329"/>
      <c r="B1553"/>
      <c r="C1553" s="330"/>
      <c r="D1553"/>
      <c r="E1553"/>
      <c r="F1553"/>
      <c r="G1553"/>
      <c r="H1553"/>
    </row>
    <row r="1554" spans="1:8" x14ac:dyDescent="0.15">
      <c r="A1554" s="329"/>
      <c r="B1554"/>
      <c r="C1554" s="330"/>
      <c r="D1554"/>
      <c r="E1554"/>
      <c r="F1554"/>
      <c r="G1554"/>
      <c r="H1554"/>
    </row>
    <row r="1555" spans="1:8" x14ac:dyDescent="0.15">
      <c r="A1555" s="329"/>
      <c r="B1555"/>
      <c r="C1555" s="330"/>
      <c r="D1555"/>
      <c r="E1555"/>
      <c r="F1555"/>
      <c r="G1555"/>
      <c r="H1555"/>
    </row>
    <row r="1556" spans="1:8" x14ac:dyDescent="0.15">
      <c r="A1556" s="329"/>
      <c r="B1556"/>
      <c r="C1556" s="330"/>
      <c r="D1556"/>
      <c r="E1556"/>
      <c r="F1556"/>
      <c r="G1556"/>
      <c r="H1556"/>
    </row>
    <row r="1557" spans="1:8" x14ac:dyDescent="0.15">
      <c r="A1557" s="329"/>
      <c r="B1557"/>
      <c r="C1557" s="330"/>
      <c r="D1557"/>
      <c r="E1557"/>
      <c r="F1557"/>
      <c r="G1557"/>
      <c r="H1557"/>
    </row>
    <row r="1558" spans="1:8" x14ac:dyDescent="0.15">
      <c r="A1558" s="329"/>
      <c r="B1558"/>
      <c r="C1558" s="330"/>
      <c r="D1558"/>
      <c r="E1558"/>
      <c r="F1558"/>
      <c r="G1558"/>
      <c r="H1558"/>
    </row>
    <row r="1559" spans="1:8" x14ac:dyDescent="0.15">
      <c r="A1559" s="329"/>
      <c r="B1559"/>
      <c r="C1559" s="330"/>
      <c r="D1559"/>
      <c r="E1559"/>
      <c r="F1559"/>
      <c r="G1559"/>
      <c r="H1559"/>
    </row>
    <row r="1560" spans="1:8" x14ac:dyDescent="0.15">
      <c r="A1560" s="329"/>
      <c r="B1560"/>
      <c r="C1560" s="330"/>
      <c r="D1560"/>
      <c r="E1560"/>
      <c r="F1560"/>
      <c r="G1560"/>
      <c r="H1560"/>
    </row>
    <row r="1561" spans="1:8" x14ac:dyDescent="0.15">
      <c r="A1561" s="329"/>
      <c r="B1561"/>
      <c r="C1561" s="330"/>
      <c r="D1561"/>
      <c r="E1561"/>
      <c r="F1561"/>
      <c r="G1561"/>
      <c r="H1561"/>
    </row>
    <row r="1562" spans="1:8" x14ac:dyDescent="0.15">
      <c r="A1562" s="329"/>
      <c r="B1562"/>
      <c r="C1562" s="330"/>
      <c r="D1562"/>
      <c r="E1562"/>
      <c r="F1562"/>
      <c r="G1562"/>
      <c r="H1562"/>
    </row>
    <row r="1563" spans="1:8" x14ac:dyDescent="0.15">
      <c r="A1563" s="329"/>
      <c r="B1563"/>
      <c r="C1563" s="330"/>
      <c r="D1563"/>
      <c r="E1563"/>
      <c r="F1563"/>
      <c r="G1563"/>
      <c r="H1563"/>
    </row>
    <row r="1564" spans="1:8" x14ac:dyDescent="0.15">
      <c r="A1564" s="329"/>
      <c r="B1564"/>
      <c r="C1564" s="330"/>
      <c r="D1564"/>
      <c r="E1564"/>
      <c r="F1564"/>
      <c r="G1564"/>
      <c r="H1564"/>
    </row>
    <row r="1565" spans="1:8" x14ac:dyDescent="0.15">
      <c r="A1565" s="329"/>
      <c r="B1565"/>
      <c r="C1565" s="330"/>
      <c r="D1565"/>
      <c r="E1565"/>
      <c r="F1565"/>
      <c r="G1565"/>
      <c r="H1565"/>
    </row>
    <row r="1566" spans="1:8" x14ac:dyDescent="0.15">
      <c r="A1566" s="329"/>
      <c r="B1566"/>
      <c r="C1566" s="330"/>
      <c r="D1566"/>
      <c r="E1566"/>
      <c r="F1566"/>
      <c r="G1566"/>
      <c r="H1566"/>
    </row>
    <row r="1567" spans="1:8" x14ac:dyDescent="0.15">
      <c r="A1567" s="329"/>
      <c r="B1567"/>
      <c r="C1567" s="330"/>
      <c r="D1567"/>
      <c r="E1567"/>
      <c r="F1567"/>
      <c r="G1567"/>
      <c r="H1567"/>
    </row>
    <row r="1568" spans="1:8" x14ac:dyDescent="0.15">
      <c r="A1568" s="329"/>
      <c r="B1568"/>
      <c r="C1568" s="330"/>
      <c r="D1568"/>
      <c r="E1568"/>
      <c r="F1568"/>
      <c r="G1568"/>
      <c r="H1568"/>
    </row>
    <row r="1569" spans="1:8" x14ac:dyDescent="0.15">
      <c r="A1569" s="329"/>
      <c r="B1569"/>
      <c r="C1569" s="330"/>
      <c r="D1569"/>
      <c r="E1569"/>
      <c r="F1569"/>
      <c r="G1569"/>
      <c r="H1569"/>
    </row>
    <row r="1570" spans="1:8" x14ac:dyDescent="0.15">
      <c r="A1570" s="329"/>
      <c r="B1570"/>
      <c r="C1570" s="330"/>
      <c r="D1570"/>
      <c r="E1570"/>
      <c r="F1570"/>
      <c r="G1570"/>
      <c r="H1570"/>
    </row>
    <row r="1571" spans="1:8" x14ac:dyDescent="0.15">
      <c r="A1571" s="329"/>
      <c r="B1571"/>
      <c r="C1571" s="330"/>
      <c r="D1571"/>
      <c r="E1571"/>
      <c r="F1571"/>
      <c r="G1571"/>
      <c r="H1571"/>
    </row>
    <row r="1572" spans="1:8" x14ac:dyDescent="0.15">
      <c r="A1572" s="329"/>
      <c r="B1572"/>
      <c r="C1572" s="330"/>
      <c r="D1572"/>
      <c r="E1572"/>
      <c r="F1572"/>
      <c r="G1572"/>
      <c r="H1572"/>
    </row>
    <row r="1573" spans="1:8" x14ac:dyDescent="0.15">
      <c r="A1573" s="329"/>
      <c r="B1573"/>
      <c r="C1573" s="330"/>
      <c r="D1573"/>
      <c r="E1573"/>
      <c r="F1573"/>
      <c r="G1573"/>
      <c r="H1573"/>
    </row>
    <row r="1574" spans="1:8" x14ac:dyDescent="0.15">
      <c r="A1574" s="329"/>
      <c r="B1574"/>
      <c r="C1574" s="330"/>
      <c r="D1574"/>
      <c r="E1574"/>
      <c r="F1574"/>
      <c r="G1574"/>
      <c r="H1574"/>
    </row>
    <row r="1575" spans="1:8" x14ac:dyDescent="0.15">
      <c r="A1575" s="329"/>
      <c r="B1575"/>
      <c r="C1575" s="330"/>
      <c r="D1575"/>
      <c r="E1575"/>
      <c r="F1575"/>
      <c r="G1575"/>
      <c r="H1575"/>
    </row>
    <row r="1576" spans="1:8" x14ac:dyDescent="0.15">
      <c r="A1576" s="329"/>
      <c r="B1576"/>
      <c r="C1576" s="330"/>
      <c r="D1576"/>
      <c r="E1576"/>
      <c r="F1576"/>
      <c r="G1576"/>
      <c r="H1576"/>
    </row>
    <row r="1577" spans="1:8" x14ac:dyDescent="0.15">
      <c r="A1577" s="329"/>
      <c r="B1577"/>
      <c r="C1577" s="330"/>
      <c r="D1577"/>
      <c r="E1577"/>
      <c r="F1577"/>
      <c r="G1577"/>
      <c r="H1577"/>
    </row>
    <row r="1578" spans="1:8" x14ac:dyDescent="0.15">
      <c r="A1578" s="329"/>
      <c r="B1578"/>
      <c r="C1578" s="330"/>
      <c r="D1578"/>
      <c r="E1578"/>
      <c r="F1578"/>
      <c r="G1578"/>
      <c r="H1578"/>
    </row>
    <row r="1579" spans="1:8" x14ac:dyDescent="0.15">
      <c r="A1579" s="329"/>
      <c r="B1579"/>
      <c r="C1579" s="330"/>
      <c r="D1579"/>
      <c r="E1579"/>
      <c r="F1579"/>
      <c r="G1579"/>
      <c r="H1579"/>
    </row>
    <row r="1580" spans="1:8" x14ac:dyDescent="0.15">
      <c r="A1580" s="329"/>
      <c r="B1580"/>
      <c r="C1580" s="330"/>
      <c r="D1580"/>
      <c r="E1580"/>
      <c r="F1580"/>
      <c r="G1580"/>
      <c r="H1580"/>
    </row>
    <row r="1581" spans="1:8" x14ac:dyDescent="0.15">
      <c r="A1581" s="329"/>
      <c r="B1581"/>
      <c r="C1581" s="330"/>
      <c r="D1581"/>
      <c r="E1581"/>
      <c r="F1581"/>
      <c r="G1581"/>
      <c r="H1581"/>
    </row>
    <row r="1582" spans="1:8" x14ac:dyDescent="0.15">
      <c r="A1582" s="329"/>
      <c r="B1582"/>
      <c r="C1582" s="330"/>
      <c r="D1582"/>
      <c r="E1582"/>
      <c r="F1582"/>
      <c r="G1582"/>
      <c r="H1582"/>
    </row>
    <row r="1583" spans="1:8" x14ac:dyDescent="0.15">
      <c r="A1583" s="329"/>
      <c r="B1583"/>
      <c r="C1583" s="330"/>
      <c r="D1583"/>
      <c r="E1583"/>
      <c r="F1583"/>
      <c r="G1583"/>
      <c r="H1583"/>
    </row>
    <row r="1584" spans="1:8" x14ac:dyDescent="0.15">
      <c r="A1584" s="329"/>
      <c r="B1584"/>
      <c r="C1584" s="330"/>
      <c r="D1584"/>
      <c r="E1584"/>
      <c r="F1584"/>
      <c r="G1584"/>
      <c r="H1584"/>
    </row>
    <row r="1585" spans="1:8" x14ac:dyDescent="0.15">
      <c r="A1585" s="329"/>
      <c r="B1585"/>
      <c r="C1585" s="330"/>
      <c r="D1585"/>
      <c r="E1585"/>
      <c r="F1585"/>
      <c r="G1585"/>
      <c r="H1585"/>
    </row>
    <row r="1586" spans="1:8" x14ac:dyDescent="0.15">
      <c r="A1586" s="329"/>
      <c r="B1586"/>
      <c r="C1586" s="330"/>
      <c r="D1586"/>
      <c r="E1586"/>
      <c r="F1586"/>
      <c r="G1586"/>
      <c r="H1586"/>
    </row>
    <row r="1587" spans="1:8" x14ac:dyDescent="0.15">
      <c r="A1587" s="329"/>
      <c r="B1587"/>
      <c r="C1587" s="330"/>
      <c r="D1587"/>
      <c r="E1587"/>
      <c r="F1587"/>
      <c r="G1587"/>
      <c r="H1587"/>
    </row>
    <row r="1588" spans="1:8" x14ac:dyDescent="0.15">
      <c r="A1588" s="329"/>
      <c r="B1588"/>
      <c r="C1588" s="330"/>
      <c r="D1588"/>
      <c r="E1588"/>
      <c r="F1588"/>
      <c r="G1588"/>
      <c r="H1588"/>
    </row>
    <row r="1589" spans="1:8" x14ac:dyDescent="0.15">
      <c r="A1589" s="329"/>
      <c r="B1589"/>
      <c r="C1589" s="330"/>
      <c r="D1589"/>
      <c r="E1589"/>
      <c r="F1589"/>
      <c r="G1589"/>
      <c r="H1589"/>
    </row>
    <row r="1590" spans="1:8" x14ac:dyDescent="0.15">
      <c r="A1590" s="329"/>
      <c r="B1590"/>
      <c r="C1590" s="330"/>
      <c r="D1590"/>
      <c r="E1590"/>
      <c r="F1590"/>
      <c r="G1590"/>
      <c r="H1590"/>
    </row>
    <row r="1591" spans="1:8" x14ac:dyDescent="0.15">
      <c r="A1591" s="329"/>
      <c r="B1591"/>
      <c r="C1591" s="330"/>
      <c r="D1591"/>
      <c r="E1591"/>
      <c r="F1591"/>
      <c r="G1591"/>
      <c r="H1591"/>
    </row>
    <row r="1592" spans="1:8" x14ac:dyDescent="0.15">
      <c r="A1592" s="329"/>
      <c r="B1592"/>
      <c r="C1592" s="330"/>
      <c r="D1592"/>
      <c r="E1592"/>
      <c r="F1592"/>
      <c r="G1592"/>
      <c r="H1592"/>
    </row>
    <row r="1593" spans="1:8" x14ac:dyDescent="0.15">
      <c r="A1593" s="329"/>
      <c r="B1593"/>
      <c r="C1593" s="330"/>
      <c r="D1593"/>
      <c r="E1593"/>
      <c r="F1593"/>
      <c r="G1593"/>
      <c r="H1593"/>
    </row>
    <row r="1594" spans="1:8" x14ac:dyDescent="0.15">
      <c r="A1594" s="329"/>
      <c r="B1594"/>
      <c r="C1594" s="330"/>
      <c r="D1594"/>
      <c r="E1594"/>
      <c r="F1594"/>
      <c r="G1594"/>
      <c r="H1594"/>
    </row>
    <row r="1595" spans="1:8" x14ac:dyDescent="0.15">
      <c r="A1595" s="329"/>
      <c r="B1595"/>
      <c r="C1595" s="330"/>
      <c r="D1595"/>
      <c r="E1595"/>
      <c r="F1595"/>
      <c r="G1595"/>
      <c r="H1595"/>
    </row>
    <row r="1596" spans="1:8" x14ac:dyDescent="0.15">
      <c r="A1596" s="329"/>
      <c r="B1596"/>
      <c r="C1596" s="330"/>
      <c r="D1596"/>
      <c r="E1596"/>
      <c r="F1596"/>
      <c r="G1596"/>
      <c r="H1596"/>
    </row>
    <row r="1597" spans="1:8" x14ac:dyDescent="0.15">
      <c r="A1597" s="329"/>
      <c r="B1597"/>
      <c r="C1597" s="330"/>
      <c r="D1597"/>
      <c r="E1597"/>
      <c r="F1597"/>
      <c r="G1597"/>
      <c r="H1597"/>
    </row>
    <row r="1598" spans="1:8" x14ac:dyDescent="0.15">
      <c r="A1598" s="329"/>
      <c r="B1598"/>
      <c r="C1598" s="330"/>
      <c r="D1598"/>
      <c r="E1598"/>
      <c r="F1598"/>
      <c r="G1598"/>
      <c r="H1598"/>
    </row>
    <row r="1599" spans="1:8" x14ac:dyDescent="0.15">
      <c r="A1599" s="329"/>
      <c r="B1599"/>
      <c r="C1599" s="330"/>
      <c r="D1599"/>
      <c r="E1599"/>
      <c r="F1599"/>
      <c r="G1599"/>
      <c r="H1599"/>
    </row>
    <row r="1600" spans="1:8" x14ac:dyDescent="0.15">
      <c r="A1600" s="329"/>
      <c r="B1600"/>
      <c r="C1600" s="330"/>
      <c r="D1600"/>
      <c r="E1600"/>
      <c r="F1600"/>
      <c r="G1600"/>
      <c r="H1600"/>
    </row>
    <row r="1601" spans="1:8" x14ac:dyDescent="0.15">
      <c r="A1601" s="329"/>
      <c r="B1601"/>
      <c r="C1601" s="330"/>
      <c r="D1601"/>
      <c r="E1601"/>
      <c r="F1601"/>
      <c r="G1601"/>
      <c r="H1601"/>
    </row>
    <row r="1602" spans="1:8" x14ac:dyDescent="0.15">
      <c r="A1602" s="329"/>
      <c r="B1602"/>
      <c r="C1602" s="330"/>
      <c r="D1602"/>
      <c r="E1602"/>
      <c r="F1602"/>
      <c r="G1602"/>
      <c r="H1602"/>
    </row>
    <row r="1603" spans="1:8" x14ac:dyDescent="0.15">
      <c r="A1603" s="329"/>
      <c r="B1603"/>
      <c r="C1603" s="330"/>
      <c r="D1603"/>
      <c r="E1603"/>
      <c r="F1603"/>
      <c r="G1603"/>
      <c r="H1603"/>
    </row>
    <row r="1604" spans="1:8" x14ac:dyDescent="0.15">
      <c r="A1604" s="329"/>
      <c r="B1604"/>
      <c r="C1604" s="330"/>
      <c r="D1604"/>
      <c r="E1604"/>
      <c r="F1604"/>
      <c r="G1604"/>
      <c r="H1604"/>
    </row>
    <row r="1605" spans="1:8" x14ac:dyDescent="0.15">
      <c r="A1605" s="329"/>
      <c r="B1605"/>
      <c r="C1605" s="330"/>
      <c r="D1605"/>
      <c r="E1605"/>
      <c r="F1605"/>
      <c r="G1605"/>
      <c r="H1605"/>
    </row>
    <row r="1606" spans="1:8" x14ac:dyDescent="0.15">
      <c r="A1606" s="329"/>
      <c r="B1606"/>
      <c r="C1606" s="330"/>
      <c r="D1606"/>
      <c r="E1606"/>
      <c r="F1606"/>
      <c r="G1606"/>
      <c r="H1606"/>
    </row>
    <row r="1607" spans="1:8" x14ac:dyDescent="0.15">
      <c r="A1607" s="329"/>
      <c r="B1607"/>
      <c r="C1607" s="330"/>
      <c r="D1607"/>
      <c r="E1607"/>
      <c r="F1607"/>
      <c r="G1607"/>
      <c r="H1607"/>
    </row>
    <row r="1608" spans="1:8" x14ac:dyDescent="0.15">
      <c r="A1608" s="329"/>
      <c r="B1608"/>
      <c r="C1608" s="330"/>
      <c r="D1608"/>
      <c r="E1608"/>
      <c r="F1608"/>
      <c r="G1608"/>
      <c r="H1608"/>
    </row>
    <row r="1609" spans="1:8" x14ac:dyDescent="0.15">
      <c r="A1609" s="329"/>
      <c r="B1609"/>
      <c r="C1609" s="330"/>
      <c r="D1609"/>
      <c r="E1609"/>
      <c r="F1609"/>
      <c r="G1609"/>
      <c r="H1609"/>
    </row>
    <row r="1610" spans="1:8" x14ac:dyDescent="0.15">
      <c r="A1610" s="329"/>
      <c r="B1610"/>
      <c r="C1610" s="330"/>
      <c r="D1610"/>
      <c r="E1610"/>
      <c r="F1610"/>
      <c r="G1610"/>
      <c r="H1610"/>
    </row>
    <row r="1611" spans="1:8" x14ac:dyDescent="0.15">
      <c r="A1611" s="329"/>
      <c r="B1611"/>
      <c r="C1611" s="330"/>
      <c r="D1611"/>
      <c r="E1611"/>
      <c r="F1611"/>
      <c r="G1611"/>
      <c r="H1611"/>
    </row>
    <row r="1612" spans="1:8" x14ac:dyDescent="0.15">
      <c r="A1612" s="329"/>
      <c r="B1612"/>
      <c r="C1612" s="330"/>
      <c r="D1612"/>
      <c r="E1612"/>
      <c r="F1612"/>
      <c r="G1612"/>
      <c r="H1612"/>
    </row>
    <row r="1613" spans="1:8" x14ac:dyDescent="0.15">
      <c r="A1613" s="329"/>
      <c r="B1613"/>
      <c r="C1613" s="330"/>
      <c r="D1613"/>
      <c r="E1613"/>
      <c r="F1613"/>
      <c r="G1613"/>
      <c r="H1613"/>
    </row>
    <row r="1614" spans="1:8" x14ac:dyDescent="0.15">
      <c r="A1614" s="329"/>
      <c r="B1614"/>
      <c r="C1614" s="330"/>
      <c r="D1614"/>
      <c r="E1614"/>
      <c r="F1614"/>
      <c r="G1614"/>
      <c r="H1614"/>
    </row>
    <row r="1615" spans="1:8" x14ac:dyDescent="0.15">
      <c r="A1615" s="329"/>
      <c r="B1615"/>
      <c r="C1615" s="330"/>
      <c r="D1615"/>
      <c r="E1615"/>
      <c r="F1615"/>
      <c r="G1615"/>
      <c r="H1615"/>
    </row>
    <row r="1616" spans="1:8" x14ac:dyDescent="0.15">
      <c r="A1616" s="329"/>
      <c r="B1616"/>
      <c r="C1616" s="330"/>
      <c r="D1616"/>
      <c r="E1616"/>
      <c r="F1616"/>
      <c r="G1616"/>
      <c r="H1616"/>
    </row>
    <row r="1617" spans="1:8" x14ac:dyDescent="0.15">
      <c r="A1617" s="329"/>
      <c r="B1617"/>
      <c r="C1617" s="330"/>
      <c r="D1617"/>
      <c r="E1617"/>
      <c r="F1617"/>
      <c r="G1617"/>
      <c r="H1617"/>
    </row>
    <row r="1618" spans="1:8" x14ac:dyDescent="0.15">
      <c r="A1618" s="329"/>
      <c r="B1618"/>
      <c r="C1618" s="330"/>
      <c r="D1618"/>
      <c r="E1618"/>
      <c r="F1618"/>
      <c r="G1618"/>
      <c r="H1618"/>
    </row>
    <row r="1619" spans="1:8" x14ac:dyDescent="0.15">
      <c r="A1619" s="329"/>
      <c r="B1619"/>
      <c r="C1619" s="330"/>
      <c r="D1619"/>
      <c r="E1619"/>
      <c r="F1619"/>
      <c r="G1619"/>
      <c r="H1619"/>
    </row>
    <row r="1620" spans="1:8" x14ac:dyDescent="0.15">
      <c r="A1620" s="329"/>
      <c r="B1620"/>
      <c r="C1620" s="330"/>
      <c r="D1620"/>
      <c r="E1620"/>
      <c r="F1620"/>
      <c r="G1620"/>
      <c r="H1620"/>
    </row>
    <row r="1621" spans="1:8" x14ac:dyDescent="0.15">
      <c r="A1621" s="329"/>
      <c r="B1621"/>
      <c r="C1621" s="330"/>
      <c r="D1621"/>
      <c r="E1621"/>
      <c r="F1621"/>
      <c r="G1621"/>
      <c r="H1621"/>
    </row>
    <row r="1622" spans="1:8" x14ac:dyDescent="0.15">
      <c r="A1622" s="329"/>
      <c r="B1622"/>
      <c r="C1622" s="330"/>
      <c r="D1622"/>
      <c r="E1622"/>
      <c r="F1622"/>
      <c r="G1622"/>
      <c r="H1622"/>
    </row>
    <row r="1623" spans="1:8" x14ac:dyDescent="0.15">
      <c r="A1623" s="329"/>
      <c r="B1623"/>
      <c r="C1623" s="330"/>
      <c r="D1623"/>
      <c r="E1623"/>
      <c r="F1623"/>
      <c r="G1623"/>
      <c r="H1623"/>
    </row>
    <row r="1624" spans="1:8" x14ac:dyDescent="0.15">
      <c r="A1624" s="329"/>
      <c r="B1624"/>
      <c r="C1624" s="330"/>
      <c r="D1624"/>
      <c r="E1624"/>
      <c r="F1624"/>
      <c r="G1624"/>
      <c r="H1624"/>
    </row>
    <row r="1625" spans="1:8" x14ac:dyDescent="0.15">
      <c r="A1625" s="329"/>
      <c r="B1625"/>
      <c r="C1625" s="330"/>
      <c r="D1625"/>
      <c r="E1625"/>
      <c r="F1625"/>
      <c r="G1625"/>
      <c r="H1625"/>
    </row>
    <row r="1626" spans="1:8" x14ac:dyDescent="0.15">
      <c r="A1626" s="329"/>
      <c r="B1626"/>
      <c r="C1626" s="330"/>
      <c r="D1626"/>
      <c r="E1626"/>
      <c r="F1626"/>
      <c r="G1626"/>
      <c r="H1626"/>
    </row>
    <row r="1627" spans="1:8" x14ac:dyDescent="0.15">
      <c r="A1627" s="329"/>
      <c r="B1627"/>
      <c r="C1627" s="330"/>
      <c r="D1627"/>
      <c r="E1627"/>
      <c r="F1627"/>
      <c r="G1627"/>
      <c r="H1627"/>
    </row>
    <row r="1628" spans="1:8" x14ac:dyDescent="0.15">
      <c r="A1628" s="329"/>
      <c r="B1628"/>
      <c r="C1628" s="330"/>
      <c r="D1628"/>
      <c r="E1628"/>
      <c r="F1628"/>
      <c r="G1628"/>
      <c r="H1628"/>
    </row>
    <row r="1629" spans="1:8" x14ac:dyDescent="0.15">
      <c r="A1629" s="329"/>
      <c r="B1629"/>
      <c r="C1629" s="330"/>
      <c r="D1629"/>
      <c r="E1629"/>
      <c r="F1629"/>
      <c r="G1629"/>
      <c r="H1629"/>
    </row>
    <row r="1630" spans="1:8" x14ac:dyDescent="0.15">
      <c r="A1630" s="329"/>
      <c r="B1630"/>
      <c r="C1630" s="330"/>
      <c r="D1630"/>
      <c r="E1630"/>
      <c r="F1630"/>
      <c r="G1630"/>
      <c r="H1630"/>
    </row>
    <row r="1631" spans="1:8" x14ac:dyDescent="0.15">
      <c r="A1631" s="329"/>
      <c r="B1631"/>
      <c r="C1631" s="330"/>
      <c r="D1631"/>
      <c r="E1631"/>
      <c r="F1631"/>
      <c r="G1631"/>
      <c r="H1631"/>
    </row>
    <row r="1632" spans="1:8" x14ac:dyDescent="0.15">
      <c r="A1632" s="329"/>
      <c r="B1632"/>
      <c r="C1632" s="330"/>
      <c r="D1632"/>
      <c r="E1632"/>
      <c r="F1632"/>
      <c r="G1632"/>
      <c r="H1632"/>
    </row>
    <row r="1633" spans="1:8" x14ac:dyDescent="0.15">
      <c r="A1633" s="329"/>
      <c r="B1633"/>
      <c r="C1633" s="330"/>
      <c r="D1633"/>
      <c r="E1633"/>
      <c r="F1633"/>
      <c r="G1633"/>
      <c r="H1633"/>
    </row>
    <row r="1634" spans="1:8" x14ac:dyDescent="0.15">
      <c r="A1634" s="329"/>
      <c r="B1634"/>
      <c r="C1634" s="330"/>
      <c r="D1634"/>
      <c r="E1634"/>
      <c r="F1634"/>
      <c r="G1634"/>
      <c r="H1634"/>
    </row>
    <row r="1635" spans="1:8" x14ac:dyDescent="0.15">
      <c r="A1635" s="329"/>
      <c r="B1635"/>
      <c r="C1635" s="330"/>
      <c r="D1635"/>
      <c r="E1635"/>
      <c r="F1635"/>
      <c r="G1635"/>
      <c r="H1635"/>
    </row>
    <row r="1636" spans="1:8" x14ac:dyDescent="0.15">
      <c r="A1636" s="329"/>
      <c r="B1636"/>
      <c r="C1636" s="330"/>
      <c r="D1636"/>
      <c r="E1636"/>
      <c r="F1636"/>
      <c r="G1636"/>
      <c r="H1636"/>
    </row>
    <row r="1637" spans="1:8" x14ac:dyDescent="0.15">
      <c r="A1637" s="329"/>
      <c r="B1637"/>
      <c r="C1637" s="330"/>
      <c r="D1637"/>
      <c r="E1637"/>
      <c r="F1637"/>
      <c r="G1637"/>
      <c r="H1637"/>
    </row>
    <row r="1638" spans="1:8" x14ac:dyDescent="0.15">
      <c r="A1638" s="329"/>
      <c r="B1638"/>
      <c r="C1638" s="330"/>
      <c r="D1638"/>
      <c r="E1638"/>
      <c r="F1638"/>
      <c r="G1638"/>
      <c r="H1638"/>
    </row>
    <row r="1639" spans="1:8" x14ac:dyDescent="0.15">
      <c r="A1639" s="329"/>
      <c r="B1639"/>
      <c r="C1639" s="330"/>
      <c r="D1639"/>
      <c r="E1639"/>
      <c r="F1639"/>
      <c r="G1639"/>
      <c r="H1639"/>
    </row>
    <row r="1640" spans="1:8" x14ac:dyDescent="0.15">
      <c r="A1640" s="329"/>
      <c r="B1640"/>
      <c r="C1640" s="330"/>
      <c r="D1640"/>
      <c r="E1640"/>
      <c r="F1640"/>
      <c r="G1640"/>
      <c r="H1640"/>
    </row>
    <row r="1641" spans="1:8" x14ac:dyDescent="0.15">
      <c r="A1641" s="329"/>
      <c r="B1641"/>
      <c r="C1641" s="330"/>
      <c r="D1641"/>
      <c r="E1641"/>
      <c r="F1641"/>
      <c r="G1641"/>
      <c r="H1641"/>
    </row>
    <row r="1642" spans="1:8" x14ac:dyDescent="0.15">
      <c r="A1642" s="329"/>
      <c r="B1642"/>
      <c r="C1642" s="330"/>
      <c r="D1642"/>
      <c r="E1642"/>
      <c r="F1642"/>
      <c r="G1642"/>
      <c r="H1642"/>
    </row>
    <row r="1643" spans="1:8" x14ac:dyDescent="0.15">
      <c r="A1643" s="329"/>
      <c r="B1643"/>
      <c r="C1643" s="330"/>
      <c r="D1643"/>
      <c r="E1643"/>
      <c r="F1643"/>
      <c r="G1643"/>
      <c r="H1643"/>
    </row>
    <row r="1644" spans="1:8" x14ac:dyDescent="0.15">
      <c r="A1644" s="329"/>
      <c r="B1644"/>
      <c r="C1644" s="330"/>
      <c r="D1644"/>
      <c r="E1644"/>
      <c r="F1644"/>
      <c r="G1644"/>
      <c r="H1644"/>
    </row>
    <row r="1645" spans="1:8" x14ac:dyDescent="0.15">
      <c r="A1645" s="329"/>
      <c r="B1645"/>
      <c r="C1645" s="330"/>
      <c r="D1645"/>
      <c r="E1645"/>
      <c r="F1645"/>
      <c r="G1645"/>
      <c r="H1645"/>
    </row>
    <row r="1646" spans="1:8" x14ac:dyDescent="0.15">
      <c r="A1646" s="329"/>
      <c r="B1646"/>
      <c r="C1646" s="330"/>
      <c r="D1646"/>
      <c r="E1646"/>
      <c r="F1646"/>
      <c r="G1646"/>
      <c r="H1646"/>
    </row>
    <row r="1647" spans="1:8" x14ac:dyDescent="0.15">
      <c r="A1647" s="329"/>
      <c r="B1647"/>
      <c r="C1647" s="330"/>
      <c r="D1647"/>
      <c r="E1647"/>
      <c r="F1647"/>
      <c r="G1647"/>
      <c r="H1647"/>
    </row>
    <row r="1648" spans="1:8" x14ac:dyDescent="0.15">
      <c r="A1648" s="329"/>
      <c r="B1648"/>
      <c r="C1648" s="330"/>
      <c r="D1648"/>
      <c r="E1648"/>
      <c r="F1648"/>
      <c r="G1648"/>
      <c r="H1648"/>
    </row>
    <row r="1649" spans="1:8" x14ac:dyDescent="0.15">
      <c r="A1649" s="329"/>
      <c r="B1649"/>
      <c r="C1649" s="330"/>
      <c r="D1649"/>
      <c r="E1649"/>
      <c r="F1649"/>
      <c r="G1649"/>
      <c r="H1649"/>
    </row>
    <row r="1650" spans="1:8" x14ac:dyDescent="0.15">
      <c r="A1650" s="329"/>
      <c r="B1650"/>
      <c r="C1650" s="330"/>
      <c r="D1650"/>
      <c r="E1650"/>
      <c r="F1650"/>
      <c r="G1650"/>
      <c r="H1650"/>
    </row>
    <row r="1651" spans="1:8" x14ac:dyDescent="0.15">
      <c r="A1651" s="329"/>
      <c r="B1651"/>
      <c r="C1651" s="330"/>
      <c r="D1651"/>
      <c r="E1651"/>
      <c r="F1651"/>
      <c r="G1651"/>
      <c r="H1651"/>
    </row>
    <row r="1652" spans="1:8" x14ac:dyDescent="0.15">
      <c r="A1652" s="329"/>
      <c r="B1652"/>
      <c r="C1652" s="330"/>
      <c r="D1652"/>
      <c r="E1652"/>
      <c r="F1652"/>
      <c r="G1652"/>
      <c r="H1652"/>
    </row>
    <row r="1653" spans="1:8" x14ac:dyDescent="0.15">
      <c r="A1653" s="329"/>
      <c r="B1653"/>
      <c r="C1653" s="330"/>
      <c r="D1653"/>
      <c r="E1653"/>
      <c r="F1653"/>
      <c r="G1653"/>
      <c r="H1653"/>
    </row>
    <row r="1654" spans="1:8" x14ac:dyDescent="0.15">
      <c r="A1654" s="329"/>
      <c r="B1654"/>
      <c r="C1654" s="330"/>
      <c r="D1654"/>
      <c r="E1654"/>
      <c r="F1654"/>
      <c r="G1654"/>
      <c r="H1654"/>
    </row>
    <row r="1655" spans="1:8" x14ac:dyDescent="0.15">
      <c r="A1655" s="329"/>
      <c r="B1655"/>
      <c r="C1655" s="330"/>
      <c r="D1655"/>
      <c r="E1655"/>
      <c r="F1655"/>
      <c r="G1655"/>
      <c r="H1655"/>
    </row>
    <row r="1656" spans="1:8" x14ac:dyDescent="0.15">
      <c r="A1656" s="329"/>
      <c r="B1656"/>
      <c r="C1656" s="330"/>
      <c r="D1656"/>
      <c r="E1656"/>
      <c r="F1656"/>
      <c r="G1656"/>
      <c r="H1656"/>
    </row>
    <row r="1657" spans="1:8" x14ac:dyDescent="0.15">
      <c r="A1657" s="329"/>
      <c r="B1657"/>
      <c r="C1657" s="330"/>
      <c r="D1657"/>
      <c r="E1657"/>
      <c r="F1657"/>
      <c r="G1657"/>
      <c r="H1657"/>
    </row>
    <row r="1658" spans="1:8" x14ac:dyDescent="0.15">
      <c r="A1658" s="329"/>
      <c r="B1658"/>
      <c r="C1658" s="330"/>
      <c r="D1658"/>
      <c r="E1658"/>
      <c r="F1658"/>
      <c r="G1658"/>
      <c r="H1658"/>
    </row>
    <row r="1659" spans="1:8" x14ac:dyDescent="0.15">
      <c r="A1659" s="329"/>
      <c r="B1659"/>
      <c r="C1659" s="330"/>
      <c r="D1659"/>
      <c r="E1659"/>
      <c r="F1659"/>
      <c r="G1659"/>
      <c r="H1659"/>
    </row>
    <row r="1660" spans="1:8" x14ac:dyDescent="0.15">
      <c r="A1660" s="329"/>
      <c r="B1660"/>
      <c r="C1660" s="330"/>
      <c r="D1660"/>
      <c r="E1660"/>
      <c r="F1660"/>
      <c r="G1660"/>
      <c r="H1660"/>
    </row>
    <row r="1661" spans="1:8" x14ac:dyDescent="0.15">
      <c r="A1661" s="329"/>
      <c r="B1661"/>
      <c r="C1661" s="330"/>
      <c r="D1661"/>
      <c r="E1661"/>
      <c r="F1661"/>
      <c r="G1661"/>
      <c r="H1661"/>
    </row>
    <row r="1662" spans="1:8" x14ac:dyDescent="0.15">
      <c r="A1662" s="329"/>
      <c r="B1662"/>
      <c r="C1662" s="330"/>
      <c r="D1662"/>
      <c r="E1662"/>
      <c r="F1662"/>
      <c r="G1662"/>
      <c r="H1662"/>
    </row>
    <row r="1663" spans="1:8" x14ac:dyDescent="0.15">
      <c r="A1663" s="329"/>
      <c r="B1663"/>
      <c r="C1663" s="330"/>
      <c r="D1663"/>
      <c r="E1663"/>
      <c r="F1663"/>
      <c r="G1663"/>
      <c r="H1663"/>
    </row>
  </sheetData>
  <autoFilter ref="A1:I1041"/>
  <phoneticPr fontId="2"/>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O308"/>
  <sheetViews>
    <sheetView showGridLines="0" zoomScaleNormal="100" zoomScaleSheetLayoutView="100" zoomScalePageLayoutView="40" workbookViewId="0">
      <selection activeCell="E4" sqref="E4:H5"/>
    </sheetView>
  </sheetViews>
  <sheetFormatPr defaultRowHeight="41.25" customHeight="1" x14ac:dyDescent="0.15"/>
  <cols>
    <col min="1" max="1" width="5.625" style="351" customWidth="1"/>
    <col min="2" max="8" width="9.625" style="380" customWidth="1"/>
    <col min="9" max="9" width="21.625" style="380" customWidth="1"/>
    <col min="10" max="10" width="21.625" style="351" customWidth="1"/>
    <col min="11" max="11" width="15.625" style="381" customWidth="1"/>
    <col min="12" max="12" width="17.875" style="351" customWidth="1"/>
    <col min="13" max="13" width="24" style="351" customWidth="1"/>
    <col min="14" max="14" width="7.625" style="380" customWidth="1"/>
    <col min="15" max="15" width="19.625" style="380" customWidth="1"/>
    <col min="16" max="16" width="11.625" style="351" customWidth="1"/>
    <col min="17" max="31" width="9" style="351" customWidth="1"/>
    <col min="32" max="16384" width="9" style="351"/>
  </cols>
  <sheetData>
    <row r="1" spans="1:15" ht="39.950000000000003" customHeight="1" thickBot="1" x14ac:dyDescent="0.2">
      <c r="A1" s="348"/>
      <c r="B1" s="622" t="s">
        <v>526</v>
      </c>
      <c r="C1" s="622"/>
      <c r="D1" s="622"/>
      <c r="E1" s="622"/>
      <c r="F1" s="622"/>
      <c r="G1" s="622"/>
      <c r="H1" s="623"/>
      <c r="I1" s="349" t="s">
        <v>527</v>
      </c>
      <c r="J1" s="624"/>
      <c r="K1" s="625"/>
      <c r="L1" s="626"/>
      <c r="M1" s="627" t="s">
        <v>528</v>
      </c>
      <c r="N1" s="628"/>
      <c r="O1" s="350"/>
    </row>
    <row r="2" spans="1:15" ht="30" customHeight="1" x14ac:dyDescent="0.2">
      <c r="A2" s="352"/>
      <c r="B2" s="353" t="s">
        <v>529</v>
      </c>
      <c r="C2" s="354"/>
      <c r="D2" s="354"/>
      <c r="E2" s="354"/>
      <c r="F2" s="354"/>
      <c r="G2" s="354"/>
      <c r="H2" s="354"/>
      <c r="I2" s="355"/>
      <c r="J2" s="356"/>
      <c r="K2" s="356"/>
      <c r="L2" s="357"/>
      <c r="M2" s="357"/>
      <c r="N2" s="357"/>
      <c r="O2" s="357"/>
    </row>
    <row r="3" spans="1:15" ht="30" customHeight="1" x14ac:dyDescent="0.15">
      <c r="A3" s="358"/>
      <c r="B3" s="359" t="s">
        <v>182</v>
      </c>
      <c r="C3" s="359" t="s">
        <v>9</v>
      </c>
      <c r="D3" s="359" t="s">
        <v>530</v>
      </c>
      <c r="E3" s="359" t="s">
        <v>531</v>
      </c>
      <c r="F3" s="359" t="s">
        <v>532</v>
      </c>
      <c r="G3" s="359" t="s">
        <v>533</v>
      </c>
      <c r="H3" s="629" t="s">
        <v>534</v>
      </c>
      <c r="I3" s="629"/>
      <c r="J3" s="621"/>
      <c r="K3" s="620" t="s">
        <v>535</v>
      </c>
      <c r="L3" s="629"/>
      <c r="M3" s="629"/>
      <c r="N3" s="629"/>
      <c r="O3" s="621"/>
    </row>
    <row r="4" spans="1:15" ht="20.100000000000001" customHeight="1" x14ac:dyDescent="0.15">
      <c r="A4" s="358"/>
      <c r="B4" s="604"/>
      <c r="C4" s="604"/>
      <c r="D4" s="604"/>
      <c r="E4" s="604"/>
      <c r="F4" s="604"/>
      <c r="G4" s="604"/>
      <c r="H4" s="360"/>
      <c r="I4" s="605" t="s">
        <v>702</v>
      </c>
      <c r="J4" s="606"/>
      <c r="K4" s="607"/>
      <c r="L4" s="607"/>
      <c r="M4" s="607"/>
      <c r="N4" s="607"/>
      <c r="O4" s="607"/>
    </row>
    <row r="5" spans="1:15" ht="20.100000000000001" customHeight="1" x14ac:dyDescent="0.15">
      <c r="A5" s="358"/>
      <c r="B5" s="604"/>
      <c r="C5" s="604"/>
      <c r="D5" s="604"/>
      <c r="E5" s="604"/>
      <c r="F5" s="604"/>
      <c r="G5" s="604"/>
      <c r="H5" s="361"/>
      <c r="I5" s="608" t="s">
        <v>703</v>
      </c>
      <c r="J5" s="609"/>
      <c r="K5" s="607"/>
      <c r="L5" s="607"/>
      <c r="M5" s="607"/>
      <c r="N5" s="607"/>
      <c r="O5" s="607"/>
    </row>
    <row r="6" spans="1:15" ht="9.9499999999999993" customHeight="1" x14ac:dyDescent="0.15">
      <c r="A6" s="358"/>
      <c r="B6" s="362"/>
      <c r="C6" s="362"/>
      <c r="D6" s="362"/>
      <c r="E6" s="362"/>
      <c r="F6" s="362"/>
      <c r="G6" s="362"/>
      <c r="H6" s="362"/>
      <c r="I6" s="362"/>
      <c r="J6" s="363"/>
      <c r="K6" s="364"/>
      <c r="L6" s="363"/>
      <c r="M6" s="363"/>
      <c r="N6" s="365"/>
      <c r="O6" s="365"/>
    </row>
    <row r="7" spans="1:15" s="366" customFormat="1" ht="30" customHeight="1" x14ac:dyDescent="0.15">
      <c r="A7" s="610" t="s">
        <v>536</v>
      </c>
      <c r="B7" s="612" t="s">
        <v>537</v>
      </c>
      <c r="C7" s="614" t="s">
        <v>538</v>
      </c>
      <c r="D7" s="615"/>
      <c r="E7" s="615"/>
      <c r="F7" s="615" t="s">
        <v>539</v>
      </c>
      <c r="G7" s="615"/>
      <c r="H7" s="618"/>
      <c r="I7" s="620" t="s">
        <v>540</v>
      </c>
      <c r="J7" s="621"/>
      <c r="K7" s="612" t="s">
        <v>5</v>
      </c>
      <c r="L7" s="630" t="s">
        <v>541</v>
      </c>
      <c r="M7" s="631" t="s">
        <v>542</v>
      </c>
      <c r="N7" s="610" t="s">
        <v>450</v>
      </c>
      <c r="O7" s="610" t="s">
        <v>543</v>
      </c>
    </row>
    <row r="8" spans="1:15" s="366" customFormat="1" ht="30" customHeight="1" x14ac:dyDescent="0.15">
      <c r="A8" s="611"/>
      <c r="B8" s="613"/>
      <c r="C8" s="616"/>
      <c r="D8" s="617"/>
      <c r="E8" s="617"/>
      <c r="F8" s="617"/>
      <c r="G8" s="617"/>
      <c r="H8" s="619"/>
      <c r="I8" s="367" t="s">
        <v>544</v>
      </c>
      <c r="J8" s="368" t="s">
        <v>545</v>
      </c>
      <c r="K8" s="613"/>
      <c r="L8" s="630"/>
      <c r="M8" s="631"/>
      <c r="N8" s="611"/>
      <c r="O8" s="611"/>
    </row>
    <row r="9" spans="1:15" ht="51.95" customHeight="1" x14ac:dyDescent="0.15">
      <c r="A9" s="369">
        <v>1</v>
      </c>
      <c r="B9" s="370"/>
      <c r="C9" s="601"/>
      <c r="D9" s="602"/>
      <c r="E9" s="602"/>
      <c r="F9" s="602"/>
      <c r="G9" s="602"/>
      <c r="H9" s="603"/>
      <c r="I9" s="371"/>
      <c r="J9" s="372" t="s">
        <v>546</v>
      </c>
      <c r="K9" s="373"/>
      <c r="L9" s="374" t="s">
        <v>547</v>
      </c>
      <c r="M9" s="375"/>
      <c r="N9" s="376"/>
      <c r="O9" s="377"/>
    </row>
    <row r="10" spans="1:15" ht="51.95" customHeight="1" x14ac:dyDescent="0.15">
      <c r="A10" s="369">
        <v>2</v>
      </c>
      <c r="B10" s="370"/>
      <c r="C10" s="601"/>
      <c r="D10" s="602"/>
      <c r="E10" s="602"/>
      <c r="F10" s="602"/>
      <c r="G10" s="602"/>
      <c r="H10" s="603"/>
      <c r="I10" s="371"/>
      <c r="J10" s="372"/>
      <c r="K10" s="378"/>
      <c r="L10" s="374" t="s">
        <v>547</v>
      </c>
      <c r="M10" s="375"/>
      <c r="N10" s="376"/>
      <c r="O10" s="377"/>
    </row>
    <row r="11" spans="1:15" ht="51.95" customHeight="1" x14ac:dyDescent="0.15">
      <c r="A11" s="369">
        <v>3</v>
      </c>
      <c r="B11" s="370"/>
      <c r="C11" s="601"/>
      <c r="D11" s="602"/>
      <c r="E11" s="602"/>
      <c r="F11" s="602"/>
      <c r="G11" s="602"/>
      <c r="H11" s="603"/>
      <c r="I11" s="371"/>
      <c r="J11" s="372"/>
      <c r="K11" s="378"/>
      <c r="L11" s="374" t="s">
        <v>547</v>
      </c>
      <c r="M11" s="375"/>
      <c r="N11" s="376"/>
      <c r="O11" s="379"/>
    </row>
    <row r="12" spans="1:15" ht="51.95" customHeight="1" x14ac:dyDescent="0.15">
      <c r="A12" s="369">
        <v>4</v>
      </c>
      <c r="B12" s="370"/>
      <c r="C12" s="601"/>
      <c r="D12" s="602"/>
      <c r="E12" s="602"/>
      <c r="F12" s="602"/>
      <c r="G12" s="602"/>
      <c r="H12" s="603"/>
      <c r="I12" s="371"/>
      <c r="J12" s="372"/>
      <c r="K12" s="378"/>
      <c r="L12" s="374" t="s">
        <v>547</v>
      </c>
      <c r="M12" s="375"/>
      <c r="N12" s="376"/>
      <c r="O12" s="377"/>
    </row>
    <row r="13" spans="1:15" ht="51.95" customHeight="1" x14ac:dyDescent="0.15">
      <c r="A13" s="369">
        <v>5</v>
      </c>
      <c r="B13" s="370"/>
      <c r="C13" s="601"/>
      <c r="D13" s="602"/>
      <c r="E13" s="602"/>
      <c r="F13" s="602"/>
      <c r="G13" s="602"/>
      <c r="H13" s="603"/>
      <c r="I13" s="371"/>
      <c r="J13" s="372"/>
      <c r="K13" s="378"/>
      <c r="L13" s="374" t="s">
        <v>547</v>
      </c>
      <c r="M13" s="375"/>
      <c r="N13" s="376"/>
      <c r="O13" s="377"/>
    </row>
    <row r="14" spans="1:15" ht="51.95" customHeight="1" x14ac:dyDescent="0.15">
      <c r="A14" s="369">
        <v>6</v>
      </c>
      <c r="B14" s="370"/>
      <c r="C14" s="601"/>
      <c r="D14" s="602"/>
      <c r="E14" s="602"/>
      <c r="F14" s="602"/>
      <c r="G14" s="602"/>
      <c r="H14" s="603"/>
      <c r="I14" s="371"/>
      <c r="J14" s="372"/>
      <c r="K14" s="378"/>
      <c r="L14" s="374" t="s">
        <v>547</v>
      </c>
      <c r="M14" s="375"/>
      <c r="N14" s="376"/>
      <c r="O14" s="377"/>
    </row>
    <row r="15" spans="1:15" ht="51.95" customHeight="1" x14ac:dyDescent="0.15">
      <c r="A15" s="369">
        <v>7</v>
      </c>
      <c r="B15" s="370"/>
      <c r="C15" s="601"/>
      <c r="D15" s="602"/>
      <c r="E15" s="602"/>
      <c r="F15" s="602"/>
      <c r="G15" s="602"/>
      <c r="H15" s="603"/>
      <c r="I15" s="371"/>
      <c r="J15" s="372"/>
      <c r="K15" s="378"/>
      <c r="L15" s="374" t="s">
        <v>547</v>
      </c>
      <c r="M15" s="375"/>
      <c r="N15" s="376"/>
      <c r="O15" s="377"/>
    </row>
    <row r="16" spans="1:15" ht="51.95" customHeight="1" x14ac:dyDescent="0.15">
      <c r="A16" s="369">
        <v>8</v>
      </c>
      <c r="B16" s="370"/>
      <c r="C16" s="601"/>
      <c r="D16" s="602"/>
      <c r="E16" s="602"/>
      <c r="F16" s="602"/>
      <c r="G16" s="602"/>
      <c r="H16" s="603"/>
      <c r="I16" s="371"/>
      <c r="J16" s="372"/>
      <c r="K16" s="378"/>
      <c r="L16" s="374" t="s">
        <v>547</v>
      </c>
      <c r="M16" s="375"/>
      <c r="N16" s="376"/>
      <c r="O16" s="377"/>
    </row>
    <row r="17" spans="1:15" ht="51.95" customHeight="1" x14ac:dyDescent="0.15">
      <c r="A17" s="369">
        <v>9</v>
      </c>
      <c r="B17" s="370"/>
      <c r="C17" s="601"/>
      <c r="D17" s="602"/>
      <c r="E17" s="602"/>
      <c r="F17" s="602"/>
      <c r="G17" s="602"/>
      <c r="H17" s="603"/>
      <c r="I17" s="371"/>
      <c r="J17" s="372"/>
      <c r="K17" s="378"/>
      <c r="L17" s="374" t="s">
        <v>547</v>
      </c>
      <c r="M17" s="375"/>
      <c r="N17" s="376"/>
      <c r="O17" s="377"/>
    </row>
    <row r="18" spans="1:15" ht="51.95" customHeight="1" x14ac:dyDescent="0.15">
      <c r="A18" s="369">
        <v>10</v>
      </c>
      <c r="B18" s="370"/>
      <c r="C18" s="601"/>
      <c r="D18" s="602"/>
      <c r="E18" s="602"/>
      <c r="F18" s="602"/>
      <c r="G18" s="602"/>
      <c r="H18" s="603"/>
      <c r="I18" s="371"/>
      <c r="J18" s="372"/>
      <c r="K18" s="378"/>
      <c r="L18" s="374" t="s">
        <v>547</v>
      </c>
      <c r="M18" s="375"/>
      <c r="N18" s="376"/>
      <c r="O18" s="377"/>
    </row>
    <row r="19" spans="1:15" ht="51.95" customHeight="1" x14ac:dyDescent="0.15">
      <c r="A19" s="369">
        <v>11</v>
      </c>
      <c r="B19" s="370"/>
      <c r="C19" s="601"/>
      <c r="D19" s="602"/>
      <c r="E19" s="602"/>
      <c r="F19" s="602"/>
      <c r="G19" s="602"/>
      <c r="H19" s="603"/>
      <c r="I19" s="371"/>
      <c r="J19" s="372"/>
      <c r="K19" s="378"/>
      <c r="L19" s="374" t="s">
        <v>547</v>
      </c>
      <c r="M19" s="375"/>
      <c r="N19" s="376"/>
      <c r="O19" s="377"/>
    </row>
    <row r="20" spans="1:15" ht="51.95" customHeight="1" x14ac:dyDescent="0.15">
      <c r="A20" s="369">
        <v>12</v>
      </c>
      <c r="B20" s="370"/>
      <c r="C20" s="601"/>
      <c r="D20" s="602"/>
      <c r="E20" s="602"/>
      <c r="F20" s="602"/>
      <c r="G20" s="602"/>
      <c r="H20" s="603"/>
      <c r="I20" s="371"/>
      <c r="J20" s="372"/>
      <c r="K20" s="378"/>
      <c r="L20" s="374" t="s">
        <v>547</v>
      </c>
      <c r="M20" s="375"/>
      <c r="N20" s="376"/>
      <c r="O20" s="377"/>
    </row>
    <row r="21" spans="1:15" ht="51.95" customHeight="1" x14ac:dyDescent="0.15">
      <c r="A21" s="369">
        <v>13</v>
      </c>
      <c r="B21" s="370"/>
      <c r="C21" s="601"/>
      <c r="D21" s="602"/>
      <c r="E21" s="602"/>
      <c r="F21" s="602"/>
      <c r="G21" s="602"/>
      <c r="H21" s="603"/>
      <c r="I21" s="371"/>
      <c r="J21" s="372"/>
      <c r="K21" s="378"/>
      <c r="L21" s="374" t="s">
        <v>547</v>
      </c>
      <c r="M21" s="375"/>
      <c r="N21" s="376"/>
      <c r="O21" s="377"/>
    </row>
    <row r="22" spans="1:15" ht="51.95" customHeight="1" x14ac:dyDescent="0.15">
      <c r="A22" s="369">
        <v>14</v>
      </c>
      <c r="B22" s="370"/>
      <c r="C22" s="601"/>
      <c r="D22" s="602"/>
      <c r="E22" s="602"/>
      <c r="F22" s="602"/>
      <c r="G22" s="602"/>
      <c r="H22" s="603"/>
      <c r="I22" s="371"/>
      <c r="J22" s="372"/>
      <c r="K22" s="378"/>
      <c r="L22" s="374" t="s">
        <v>547</v>
      </c>
      <c r="M22" s="375"/>
      <c r="N22" s="376"/>
      <c r="O22" s="377"/>
    </row>
    <row r="23" spans="1:15" ht="51.95" customHeight="1" x14ac:dyDescent="0.15">
      <c r="A23" s="369">
        <v>15</v>
      </c>
      <c r="B23" s="370"/>
      <c r="C23" s="601"/>
      <c r="D23" s="602"/>
      <c r="E23" s="602"/>
      <c r="F23" s="602"/>
      <c r="G23" s="602"/>
      <c r="H23" s="603"/>
      <c r="I23" s="371"/>
      <c r="J23" s="372"/>
      <c r="K23" s="378"/>
      <c r="L23" s="374" t="s">
        <v>547</v>
      </c>
      <c r="M23" s="375"/>
      <c r="N23" s="376"/>
      <c r="O23" s="377"/>
    </row>
    <row r="24" spans="1:15" ht="51.95" customHeight="1" x14ac:dyDescent="0.15">
      <c r="A24" s="369">
        <v>16</v>
      </c>
      <c r="B24" s="370"/>
      <c r="C24" s="601"/>
      <c r="D24" s="602"/>
      <c r="E24" s="602"/>
      <c r="F24" s="602"/>
      <c r="G24" s="602"/>
      <c r="H24" s="603"/>
      <c r="I24" s="371"/>
      <c r="J24" s="372"/>
      <c r="K24" s="378"/>
      <c r="L24" s="374" t="s">
        <v>547</v>
      </c>
      <c r="M24" s="375"/>
      <c r="N24" s="376"/>
      <c r="O24" s="377"/>
    </row>
    <row r="25" spans="1:15" ht="51.95" customHeight="1" x14ac:dyDescent="0.15">
      <c r="A25" s="369">
        <v>17</v>
      </c>
      <c r="B25" s="370"/>
      <c r="C25" s="601"/>
      <c r="D25" s="602"/>
      <c r="E25" s="602"/>
      <c r="F25" s="602"/>
      <c r="G25" s="602"/>
      <c r="H25" s="603"/>
      <c r="I25" s="371"/>
      <c r="J25" s="372"/>
      <c r="K25" s="378"/>
      <c r="L25" s="374" t="s">
        <v>547</v>
      </c>
      <c r="M25" s="375"/>
      <c r="N25" s="376"/>
      <c r="O25" s="377"/>
    </row>
    <row r="26" spans="1:15" ht="51.95" customHeight="1" x14ac:dyDescent="0.15">
      <c r="A26" s="369">
        <v>18</v>
      </c>
      <c r="B26" s="370"/>
      <c r="C26" s="601"/>
      <c r="D26" s="602"/>
      <c r="E26" s="602"/>
      <c r="F26" s="602"/>
      <c r="G26" s="602"/>
      <c r="H26" s="603"/>
      <c r="I26" s="371"/>
      <c r="J26" s="372"/>
      <c r="K26" s="378"/>
      <c r="L26" s="374" t="s">
        <v>547</v>
      </c>
      <c r="M26" s="375"/>
      <c r="N26" s="376"/>
      <c r="O26" s="377"/>
    </row>
    <row r="27" spans="1:15" ht="51.95" customHeight="1" x14ac:dyDescent="0.15">
      <c r="A27" s="369">
        <v>19</v>
      </c>
      <c r="B27" s="370"/>
      <c r="C27" s="601"/>
      <c r="D27" s="602"/>
      <c r="E27" s="602"/>
      <c r="F27" s="602"/>
      <c r="G27" s="602"/>
      <c r="H27" s="603"/>
      <c r="I27" s="371"/>
      <c r="J27" s="372"/>
      <c r="K27" s="378"/>
      <c r="L27" s="374" t="s">
        <v>547</v>
      </c>
      <c r="M27" s="375"/>
      <c r="N27" s="376"/>
      <c r="O27" s="377"/>
    </row>
    <row r="28" spans="1:15" ht="51.95" customHeight="1" x14ac:dyDescent="0.15">
      <c r="A28" s="369">
        <v>20</v>
      </c>
      <c r="B28" s="370"/>
      <c r="C28" s="601"/>
      <c r="D28" s="602"/>
      <c r="E28" s="602"/>
      <c r="F28" s="602"/>
      <c r="G28" s="602"/>
      <c r="H28" s="603"/>
      <c r="I28" s="371"/>
      <c r="J28" s="372"/>
      <c r="K28" s="378"/>
      <c r="L28" s="374" t="s">
        <v>547</v>
      </c>
      <c r="M28" s="375"/>
      <c r="N28" s="376"/>
      <c r="O28" s="377"/>
    </row>
    <row r="29" spans="1:15" ht="51.95" customHeight="1" x14ac:dyDescent="0.15">
      <c r="A29" s="369">
        <v>21</v>
      </c>
      <c r="B29" s="370"/>
      <c r="C29" s="601"/>
      <c r="D29" s="602"/>
      <c r="E29" s="602"/>
      <c r="F29" s="602"/>
      <c r="G29" s="602"/>
      <c r="H29" s="603"/>
      <c r="I29" s="371"/>
      <c r="J29" s="372"/>
      <c r="K29" s="378"/>
      <c r="L29" s="374" t="s">
        <v>547</v>
      </c>
      <c r="M29" s="375"/>
      <c r="N29" s="376"/>
      <c r="O29" s="377"/>
    </row>
    <row r="30" spans="1:15" ht="51.95" customHeight="1" x14ac:dyDescent="0.15">
      <c r="A30" s="369">
        <v>22</v>
      </c>
      <c r="B30" s="370"/>
      <c r="C30" s="601"/>
      <c r="D30" s="602"/>
      <c r="E30" s="602"/>
      <c r="F30" s="602"/>
      <c r="G30" s="602"/>
      <c r="H30" s="603"/>
      <c r="I30" s="371"/>
      <c r="J30" s="372"/>
      <c r="K30" s="378"/>
      <c r="L30" s="374" t="s">
        <v>547</v>
      </c>
      <c r="M30" s="375"/>
      <c r="N30" s="376"/>
      <c r="O30" s="377"/>
    </row>
    <row r="31" spans="1:15" ht="51.95" customHeight="1" x14ac:dyDescent="0.15">
      <c r="A31" s="369">
        <v>23</v>
      </c>
      <c r="B31" s="370"/>
      <c r="C31" s="601"/>
      <c r="D31" s="602"/>
      <c r="E31" s="602"/>
      <c r="F31" s="602"/>
      <c r="G31" s="602"/>
      <c r="H31" s="603"/>
      <c r="I31" s="371"/>
      <c r="J31" s="372"/>
      <c r="K31" s="378"/>
      <c r="L31" s="374" t="s">
        <v>547</v>
      </c>
      <c r="M31" s="375"/>
      <c r="N31" s="376"/>
      <c r="O31" s="377"/>
    </row>
    <row r="32" spans="1:15" ht="51.95" customHeight="1" x14ac:dyDescent="0.15">
      <c r="A32" s="369">
        <v>24</v>
      </c>
      <c r="B32" s="370"/>
      <c r="C32" s="601"/>
      <c r="D32" s="602"/>
      <c r="E32" s="602"/>
      <c r="F32" s="602"/>
      <c r="G32" s="602"/>
      <c r="H32" s="603"/>
      <c r="I32" s="371"/>
      <c r="J32" s="372"/>
      <c r="K32" s="378"/>
      <c r="L32" s="374" t="s">
        <v>547</v>
      </c>
      <c r="M32" s="375"/>
      <c r="N32" s="376"/>
      <c r="O32" s="377"/>
    </row>
    <row r="33" spans="1:15" ht="51.95" customHeight="1" x14ac:dyDescent="0.15">
      <c r="A33" s="369">
        <v>25</v>
      </c>
      <c r="B33" s="370"/>
      <c r="C33" s="601"/>
      <c r="D33" s="602"/>
      <c r="E33" s="602"/>
      <c r="F33" s="602"/>
      <c r="G33" s="602"/>
      <c r="H33" s="603"/>
      <c r="I33" s="371"/>
      <c r="J33" s="372"/>
      <c r="K33" s="378"/>
      <c r="L33" s="374" t="s">
        <v>547</v>
      </c>
      <c r="M33" s="375"/>
      <c r="N33" s="376"/>
      <c r="O33" s="377"/>
    </row>
    <row r="34" spans="1:15" ht="51.95" customHeight="1" x14ac:dyDescent="0.15">
      <c r="A34" s="369">
        <v>26</v>
      </c>
      <c r="B34" s="370"/>
      <c r="C34" s="601"/>
      <c r="D34" s="602"/>
      <c r="E34" s="602"/>
      <c r="F34" s="602"/>
      <c r="G34" s="602"/>
      <c r="H34" s="603"/>
      <c r="I34" s="371"/>
      <c r="J34" s="372"/>
      <c r="K34" s="378"/>
      <c r="L34" s="374" t="s">
        <v>547</v>
      </c>
      <c r="M34" s="375"/>
      <c r="N34" s="376"/>
      <c r="O34" s="377"/>
    </row>
    <row r="35" spans="1:15" ht="51.95" customHeight="1" x14ac:dyDescent="0.15">
      <c r="A35" s="369">
        <v>27</v>
      </c>
      <c r="B35" s="370"/>
      <c r="C35" s="601"/>
      <c r="D35" s="602"/>
      <c r="E35" s="602"/>
      <c r="F35" s="602"/>
      <c r="G35" s="602"/>
      <c r="H35" s="603"/>
      <c r="I35" s="371"/>
      <c r="J35" s="372"/>
      <c r="K35" s="378"/>
      <c r="L35" s="374" t="s">
        <v>547</v>
      </c>
      <c r="M35" s="375"/>
      <c r="N35" s="376"/>
      <c r="O35" s="377"/>
    </row>
    <row r="36" spans="1:15" ht="51.95" customHeight="1" x14ac:dyDescent="0.15">
      <c r="A36" s="369">
        <v>28</v>
      </c>
      <c r="B36" s="370"/>
      <c r="C36" s="601"/>
      <c r="D36" s="602"/>
      <c r="E36" s="602"/>
      <c r="F36" s="602"/>
      <c r="G36" s="602"/>
      <c r="H36" s="603"/>
      <c r="I36" s="371"/>
      <c r="J36" s="372"/>
      <c r="K36" s="378"/>
      <c r="L36" s="374" t="s">
        <v>547</v>
      </c>
      <c r="M36" s="375"/>
      <c r="N36" s="376"/>
      <c r="O36" s="377"/>
    </row>
    <row r="37" spans="1:15" ht="51.95" customHeight="1" x14ac:dyDescent="0.15">
      <c r="A37" s="369">
        <v>29</v>
      </c>
      <c r="B37" s="370"/>
      <c r="C37" s="601"/>
      <c r="D37" s="602"/>
      <c r="E37" s="602"/>
      <c r="F37" s="602"/>
      <c r="G37" s="602"/>
      <c r="H37" s="603"/>
      <c r="I37" s="371"/>
      <c r="J37" s="372"/>
      <c r="K37" s="378"/>
      <c r="L37" s="374" t="s">
        <v>547</v>
      </c>
      <c r="M37" s="375"/>
      <c r="N37" s="376"/>
      <c r="O37" s="377"/>
    </row>
    <row r="38" spans="1:15" ht="51.95" customHeight="1" x14ac:dyDescent="0.15">
      <c r="A38" s="369">
        <v>30</v>
      </c>
      <c r="B38" s="370"/>
      <c r="C38" s="601"/>
      <c r="D38" s="602"/>
      <c r="E38" s="602"/>
      <c r="F38" s="602"/>
      <c r="G38" s="602"/>
      <c r="H38" s="603"/>
      <c r="I38" s="371"/>
      <c r="J38" s="372"/>
      <c r="K38" s="378"/>
      <c r="L38" s="374" t="s">
        <v>547</v>
      </c>
      <c r="M38" s="375"/>
      <c r="N38" s="376"/>
      <c r="O38" s="377"/>
    </row>
    <row r="39" spans="1:15" ht="51.95" customHeight="1" x14ac:dyDescent="0.15">
      <c r="A39" s="369">
        <v>31</v>
      </c>
      <c r="B39" s="370"/>
      <c r="C39" s="601"/>
      <c r="D39" s="602"/>
      <c r="E39" s="602"/>
      <c r="F39" s="602"/>
      <c r="G39" s="602"/>
      <c r="H39" s="603"/>
      <c r="I39" s="371"/>
      <c r="J39" s="372"/>
      <c r="K39" s="378"/>
      <c r="L39" s="374" t="s">
        <v>547</v>
      </c>
      <c r="M39" s="375"/>
      <c r="N39" s="376"/>
      <c r="O39" s="377"/>
    </row>
    <row r="40" spans="1:15" ht="51.95" customHeight="1" x14ac:dyDescent="0.15">
      <c r="A40" s="369">
        <v>32</v>
      </c>
      <c r="B40" s="370"/>
      <c r="C40" s="601"/>
      <c r="D40" s="602"/>
      <c r="E40" s="602"/>
      <c r="F40" s="602"/>
      <c r="G40" s="602"/>
      <c r="H40" s="603"/>
      <c r="I40" s="371"/>
      <c r="J40" s="372"/>
      <c r="K40" s="378"/>
      <c r="L40" s="374" t="s">
        <v>547</v>
      </c>
      <c r="M40" s="375"/>
      <c r="N40" s="376"/>
      <c r="O40" s="377"/>
    </row>
    <row r="41" spans="1:15" ht="51.95" customHeight="1" x14ac:dyDescent="0.15">
      <c r="A41" s="369">
        <v>33</v>
      </c>
      <c r="B41" s="370"/>
      <c r="C41" s="601"/>
      <c r="D41" s="602"/>
      <c r="E41" s="602"/>
      <c r="F41" s="602"/>
      <c r="G41" s="602"/>
      <c r="H41" s="603"/>
      <c r="I41" s="371"/>
      <c r="J41" s="372"/>
      <c r="K41" s="378"/>
      <c r="L41" s="374" t="s">
        <v>547</v>
      </c>
      <c r="M41" s="375"/>
      <c r="N41" s="376"/>
      <c r="O41" s="377"/>
    </row>
    <row r="42" spans="1:15" ht="51.95" customHeight="1" x14ac:dyDescent="0.15">
      <c r="A42" s="369">
        <v>34</v>
      </c>
      <c r="B42" s="370"/>
      <c r="C42" s="601"/>
      <c r="D42" s="602"/>
      <c r="E42" s="602"/>
      <c r="F42" s="602"/>
      <c r="G42" s="602"/>
      <c r="H42" s="603"/>
      <c r="I42" s="371"/>
      <c r="J42" s="372"/>
      <c r="K42" s="378"/>
      <c r="L42" s="374" t="s">
        <v>547</v>
      </c>
      <c r="M42" s="375"/>
      <c r="N42" s="376"/>
      <c r="O42" s="377"/>
    </row>
    <row r="43" spans="1:15" ht="51.95" customHeight="1" x14ac:dyDescent="0.15">
      <c r="A43" s="369">
        <v>35</v>
      </c>
      <c r="B43" s="370"/>
      <c r="C43" s="601"/>
      <c r="D43" s="602"/>
      <c r="E43" s="602"/>
      <c r="F43" s="602"/>
      <c r="G43" s="602"/>
      <c r="H43" s="603"/>
      <c r="I43" s="371"/>
      <c r="J43" s="372"/>
      <c r="K43" s="378"/>
      <c r="L43" s="374" t="s">
        <v>547</v>
      </c>
      <c r="M43" s="375"/>
      <c r="N43" s="376"/>
      <c r="O43" s="377"/>
    </row>
    <row r="44" spans="1:15" ht="51.95" customHeight="1" x14ac:dyDescent="0.15">
      <c r="A44" s="369">
        <v>36</v>
      </c>
      <c r="B44" s="370"/>
      <c r="C44" s="601"/>
      <c r="D44" s="602"/>
      <c r="E44" s="602"/>
      <c r="F44" s="602"/>
      <c r="G44" s="602"/>
      <c r="H44" s="603"/>
      <c r="I44" s="371"/>
      <c r="J44" s="372"/>
      <c r="K44" s="378"/>
      <c r="L44" s="374" t="s">
        <v>547</v>
      </c>
      <c r="M44" s="375"/>
      <c r="N44" s="376"/>
      <c r="O44" s="377"/>
    </row>
    <row r="45" spans="1:15" ht="51.95" customHeight="1" x14ac:dyDescent="0.15">
      <c r="A45" s="369">
        <v>37</v>
      </c>
      <c r="B45" s="370"/>
      <c r="C45" s="601"/>
      <c r="D45" s="602"/>
      <c r="E45" s="602"/>
      <c r="F45" s="602"/>
      <c r="G45" s="602"/>
      <c r="H45" s="603"/>
      <c r="I45" s="371"/>
      <c r="J45" s="372"/>
      <c r="K45" s="378"/>
      <c r="L45" s="374" t="s">
        <v>547</v>
      </c>
      <c r="M45" s="375"/>
      <c r="N45" s="376"/>
      <c r="O45" s="377"/>
    </row>
    <row r="46" spans="1:15" ht="51.95" customHeight="1" x14ac:dyDescent="0.15">
      <c r="A46" s="369">
        <v>38</v>
      </c>
      <c r="B46" s="370"/>
      <c r="C46" s="601"/>
      <c r="D46" s="602"/>
      <c r="E46" s="602"/>
      <c r="F46" s="602"/>
      <c r="G46" s="602"/>
      <c r="H46" s="603"/>
      <c r="I46" s="371"/>
      <c r="J46" s="372"/>
      <c r="K46" s="378"/>
      <c r="L46" s="374" t="s">
        <v>547</v>
      </c>
      <c r="M46" s="375"/>
      <c r="N46" s="376"/>
      <c r="O46" s="377"/>
    </row>
    <row r="47" spans="1:15" ht="51.95" customHeight="1" x14ac:dyDescent="0.15">
      <c r="A47" s="369">
        <v>39</v>
      </c>
      <c r="B47" s="370"/>
      <c r="C47" s="601"/>
      <c r="D47" s="602"/>
      <c r="E47" s="602"/>
      <c r="F47" s="602"/>
      <c r="G47" s="602"/>
      <c r="H47" s="603"/>
      <c r="I47" s="371"/>
      <c r="J47" s="372"/>
      <c r="K47" s="378"/>
      <c r="L47" s="374" t="s">
        <v>547</v>
      </c>
      <c r="M47" s="375"/>
      <c r="N47" s="376"/>
      <c r="O47" s="377"/>
    </row>
    <row r="48" spans="1:15" ht="51.95" customHeight="1" x14ac:dyDescent="0.15">
      <c r="A48" s="369">
        <v>40</v>
      </c>
      <c r="B48" s="370"/>
      <c r="C48" s="601"/>
      <c r="D48" s="602"/>
      <c r="E48" s="602"/>
      <c r="F48" s="602"/>
      <c r="G48" s="602"/>
      <c r="H48" s="603"/>
      <c r="I48" s="371"/>
      <c r="J48" s="372"/>
      <c r="K48" s="378"/>
      <c r="L48" s="374" t="s">
        <v>547</v>
      </c>
      <c r="M48" s="375"/>
      <c r="N48" s="376"/>
      <c r="O48" s="377"/>
    </row>
    <row r="49" spans="1:15" ht="51.95" customHeight="1" x14ac:dyDescent="0.15">
      <c r="A49" s="369">
        <v>41</v>
      </c>
      <c r="B49" s="370"/>
      <c r="C49" s="601"/>
      <c r="D49" s="602"/>
      <c r="E49" s="602"/>
      <c r="F49" s="602"/>
      <c r="G49" s="602"/>
      <c r="H49" s="603"/>
      <c r="I49" s="371"/>
      <c r="J49" s="372"/>
      <c r="K49" s="378"/>
      <c r="L49" s="374" t="s">
        <v>547</v>
      </c>
      <c r="M49" s="375"/>
      <c r="N49" s="376"/>
      <c r="O49" s="377"/>
    </row>
    <row r="50" spans="1:15" ht="51.95" customHeight="1" x14ac:dyDescent="0.15">
      <c r="A50" s="369">
        <v>42</v>
      </c>
      <c r="B50" s="370"/>
      <c r="C50" s="601"/>
      <c r="D50" s="602"/>
      <c r="E50" s="602"/>
      <c r="F50" s="602"/>
      <c r="G50" s="602"/>
      <c r="H50" s="603"/>
      <c r="I50" s="371"/>
      <c r="J50" s="372"/>
      <c r="K50" s="378"/>
      <c r="L50" s="374" t="s">
        <v>547</v>
      </c>
      <c r="M50" s="375"/>
      <c r="N50" s="376"/>
      <c r="O50" s="377"/>
    </row>
    <row r="51" spans="1:15" ht="51.95" customHeight="1" x14ac:dyDescent="0.15">
      <c r="A51" s="369">
        <v>43</v>
      </c>
      <c r="B51" s="370"/>
      <c r="C51" s="601"/>
      <c r="D51" s="602"/>
      <c r="E51" s="602"/>
      <c r="F51" s="602"/>
      <c r="G51" s="602"/>
      <c r="H51" s="603"/>
      <c r="I51" s="371"/>
      <c r="J51" s="372"/>
      <c r="K51" s="378"/>
      <c r="L51" s="374" t="s">
        <v>547</v>
      </c>
      <c r="M51" s="375"/>
      <c r="N51" s="376"/>
      <c r="O51" s="377"/>
    </row>
    <row r="52" spans="1:15" ht="51.95" customHeight="1" x14ac:dyDescent="0.15">
      <c r="A52" s="369">
        <v>44</v>
      </c>
      <c r="B52" s="370"/>
      <c r="C52" s="601"/>
      <c r="D52" s="602"/>
      <c r="E52" s="602"/>
      <c r="F52" s="602"/>
      <c r="G52" s="602"/>
      <c r="H52" s="603"/>
      <c r="I52" s="371"/>
      <c r="J52" s="372"/>
      <c r="K52" s="378"/>
      <c r="L52" s="374" t="s">
        <v>547</v>
      </c>
      <c r="M52" s="375"/>
      <c r="N52" s="376"/>
      <c r="O52" s="377"/>
    </row>
    <row r="53" spans="1:15" ht="51.95" customHeight="1" x14ac:dyDescent="0.15">
      <c r="A53" s="369">
        <v>45</v>
      </c>
      <c r="B53" s="370"/>
      <c r="C53" s="601"/>
      <c r="D53" s="602"/>
      <c r="E53" s="602"/>
      <c r="F53" s="602"/>
      <c r="G53" s="602"/>
      <c r="H53" s="603"/>
      <c r="I53" s="371"/>
      <c r="J53" s="372"/>
      <c r="K53" s="378"/>
      <c r="L53" s="374" t="s">
        <v>547</v>
      </c>
      <c r="M53" s="375"/>
      <c r="N53" s="376"/>
      <c r="O53" s="377"/>
    </row>
    <row r="54" spans="1:15" ht="51.95" customHeight="1" x14ac:dyDescent="0.15">
      <c r="A54" s="369">
        <v>46</v>
      </c>
      <c r="B54" s="370"/>
      <c r="C54" s="601"/>
      <c r="D54" s="602"/>
      <c r="E54" s="602"/>
      <c r="F54" s="602"/>
      <c r="G54" s="602"/>
      <c r="H54" s="603"/>
      <c r="I54" s="371"/>
      <c r="J54" s="372"/>
      <c r="K54" s="378"/>
      <c r="L54" s="374" t="s">
        <v>547</v>
      </c>
      <c r="M54" s="375"/>
      <c r="N54" s="376"/>
      <c r="O54" s="377"/>
    </row>
    <row r="55" spans="1:15" ht="51.95" customHeight="1" x14ac:dyDescent="0.15">
      <c r="A55" s="369">
        <v>47</v>
      </c>
      <c r="B55" s="370"/>
      <c r="C55" s="601"/>
      <c r="D55" s="602"/>
      <c r="E55" s="602"/>
      <c r="F55" s="602"/>
      <c r="G55" s="602"/>
      <c r="H55" s="603"/>
      <c r="I55" s="371"/>
      <c r="J55" s="372"/>
      <c r="K55" s="378"/>
      <c r="L55" s="374" t="s">
        <v>547</v>
      </c>
      <c r="M55" s="375"/>
      <c r="N55" s="376"/>
      <c r="O55" s="377"/>
    </row>
    <row r="56" spans="1:15" ht="51.95" customHeight="1" x14ac:dyDescent="0.15">
      <c r="A56" s="369">
        <v>48</v>
      </c>
      <c r="B56" s="370"/>
      <c r="C56" s="601"/>
      <c r="D56" s="602"/>
      <c r="E56" s="602"/>
      <c r="F56" s="602"/>
      <c r="G56" s="602"/>
      <c r="H56" s="603"/>
      <c r="I56" s="371"/>
      <c r="J56" s="372"/>
      <c r="K56" s="378"/>
      <c r="L56" s="374" t="s">
        <v>547</v>
      </c>
      <c r="M56" s="375"/>
      <c r="N56" s="376"/>
      <c r="O56" s="377"/>
    </row>
    <row r="57" spans="1:15" ht="51.95" customHeight="1" x14ac:dyDescent="0.15">
      <c r="A57" s="369">
        <v>49</v>
      </c>
      <c r="B57" s="370"/>
      <c r="C57" s="601"/>
      <c r="D57" s="602"/>
      <c r="E57" s="602"/>
      <c r="F57" s="602"/>
      <c r="G57" s="602"/>
      <c r="H57" s="603"/>
      <c r="I57" s="371"/>
      <c r="J57" s="372"/>
      <c r="K57" s="378"/>
      <c r="L57" s="374" t="s">
        <v>547</v>
      </c>
      <c r="M57" s="375"/>
      <c r="N57" s="376"/>
      <c r="O57" s="377"/>
    </row>
    <row r="58" spans="1:15" ht="51.95" customHeight="1" x14ac:dyDescent="0.15">
      <c r="A58" s="369">
        <v>50</v>
      </c>
      <c r="B58" s="370"/>
      <c r="C58" s="601"/>
      <c r="D58" s="602"/>
      <c r="E58" s="602"/>
      <c r="F58" s="602"/>
      <c r="G58" s="602"/>
      <c r="H58" s="603"/>
      <c r="I58" s="371"/>
      <c r="J58" s="372"/>
      <c r="K58" s="378"/>
      <c r="L58" s="374" t="s">
        <v>547</v>
      </c>
      <c r="M58" s="375"/>
      <c r="N58" s="376"/>
      <c r="O58" s="377"/>
    </row>
    <row r="59" spans="1:15" ht="51.95" customHeight="1" x14ac:dyDescent="0.15">
      <c r="A59" s="369">
        <v>51</v>
      </c>
      <c r="B59" s="370"/>
      <c r="C59" s="601"/>
      <c r="D59" s="602"/>
      <c r="E59" s="602"/>
      <c r="F59" s="602"/>
      <c r="G59" s="602"/>
      <c r="H59" s="603"/>
      <c r="I59" s="371"/>
      <c r="J59" s="372"/>
      <c r="K59" s="378"/>
      <c r="L59" s="374" t="s">
        <v>547</v>
      </c>
      <c r="M59" s="375"/>
      <c r="N59" s="376"/>
      <c r="O59" s="377"/>
    </row>
    <row r="60" spans="1:15" ht="51.95" customHeight="1" x14ac:dyDescent="0.15">
      <c r="A60" s="369">
        <v>52</v>
      </c>
      <c r="B60" s="370"/>
      <c r="C60" s="601"/>
      <c r="D60" s="602"/>
      <c r="E60" s="602"/>
      <c r="F60" s="602"/>
      <c r="G60" s="602"/>
      <c r="H60" s="603"/>
      <c r="I60" s="371"/>
      <c r="J60" s="372"/>
      <c r="K60" s="378"/>
      <c r="L60" s="374" t="s">
        <v>547</v>
      </c>
      <c r="M60" s="375"/>
      <c r="N60" s="376"/>
      <c r="O60" s="377"/>
    </row>
    <row r="61" spans="1:15" ht="51.95" customHeight="1" x14ac:dyDescent="0.15">
      <c r="A61" s="369">
        <v>53</v>
      </c>
      <c r="B61" s="370"/>
      <c r="C61" s="601"/>
      <c r="D61" s="602"/>
      <c r="E61" s="602"/>
      <c r="F61" s="602"/>
      <c r="G61" s="602"/>
      <c r="H61" s="603"/>
      <c r="I61" s="371"/>
      <c r="J61" s="372"/>
      <c r="K61" s="378"/>
      <c r="L61" s="374" t="s">
        <v>547</v>
      </c>
      <c r="M61" s="375"/>
      <c r="N61" s="376"/>
      <c r="O61" s="377"/>
    </row>
    <row r="62" spans="1:15" ht="51.95" customHeight="1" x14ac:dyDescent="0.15">
      <c r="A62" s="369">
        <v>54</v>
      </c>
      <c r="B62" s="370"/>
      <c r="C62" s="601"/>
      <c r="D62" s="602"/>
      <c r="E62" s="602"/>
      <c r="F62" s="602"/>
      <c r="G62" s="602"/>
      <c r="H62" s="603"/>
      <c r="I62" s="371"/>
      <c r="J62" s="372"/>
      <c r="K62" s="378"/>
      <c r="L62" s="374" t="s">
        <v>547</v>
      </c>
      <c r="M62" s="375"/>
      <c r="N62" s="376"/>
      <c r="O62" s="377"/>
    </row>
    <row r="63" spans="1:15" ht="51.95" customHeight="1" x14ac:dyDescent="0.15">
      <c r="A63" s="369">
        <v>55</v>
      </c>
      <c r="B63" s="370"/>
      <c r="C63" s="601"/>
      <c r="D63" s="602"/>
      <c r="E63" s="602"/>
      <c r="F63" s="602"/>
      <c r="G63" s="602"/>
      <c r="H63" s="603"/>
      <c r="I63" s="371"/>
      <c r="J63" s="372"/>
      <c r="K63" s="378"/>
      <c r="L63" s="374" t="s">
        <v>547</v>
      </c>
      <c r="M63" s="375"/>
      <c r="N63" s="376"/>
      <c r="O63" s="377"/>
    </row>
    <row r="64" spans="1:15" ht="51.95" customHeight="1" x14ac:dyDescent="0.15">
      <c r="A64" s="369">
        <v>56</v>
      </c>
      <c r="B64" s="370"/>
      <c r="C64" s="601"/>
      <c r="D64" s="602"/>
      <c r="E64" s="602"/>
      <c r="F64" s="602"/>
      <c r="G64" s="602"/>
      <c r="H64" s="603"/>
      <c r="I64" s="371"/>
      <c r="J64" s="372"/>
      <c r="K64" s="378"/>
      <c r="L64" s="374" t="s">
        <v>547</v>
      </c>
      <c r="M64" s="375"/>
      <c r="N64" s="376"/>
      <c r="O64" s="377"/>
    </row>
    <row r="65" spans="1:15" ht="51.95" customHeight="1" x14ac:dyDescent="0.15">
      <c r="A65" s="369">
        <v>57</v>
      </c>
      <c r="B65" s="370"/>
      <c r="C65" s="601"/>
      <c r="D65" s="602"/>
      <c r="E65" s="602"/>
      <c r="F65" s="602"/>
      <c r="G65" s="602"/>
      <c r="H65" s="603"/>
      <c r="I65" s="371"/>
      <c r="J65" s="372"/>
      <c r="K65" s="378"/>
      <c r="L65" s="374" t="s">
        <v>547</v>
      </c>
      <c r="M65" s="375"/>
      <c r="N65" s="376"/>
      <c r="O65" s="377"/>
    </row>
    <row r="66" spans="1:15" ht="51.95" customHeight="1" x14ac:dyDescent="0.15">
      <c r="A66" s="369">
        <v>58</v>
      </c>
      <c r="B66" s="370"/>
      <c r="C66" s="601"/>
      <c r="D66" s="602"/>
      <c r="E66" s="602"/>
      <c r="F66" s="602"/>
      <c r="G66" s="602"/>
      <c r="H66" s="603"/>
      <c r="I66" s="371"/>
      <c r="J66" s="372"/>
      <c r="K66" s="378"/>
      <c r="L66" s="374" t="s">
        <v>547</v>
      </c>
      <c r="M66" s="375"/>
      <c r="N66" s="376"/>
      <c r="O66" s="377"/>
    </row>
    <row r="67" spans="1:15" ht="51.95" customHeight="1" x14ac:dyDescent="0.15">
      <c r="A67" s="369">
        <v>59</v>
      </c>
      <c r="B67" s="370"/>
      <c r="C67" s="601"/>
      <c r="D67" s="602"/>
      <c r="E67" s="602"/>
      <c r="F67" s="602"/>
      <c r="G67" s="602"/>
      <c r="H67" s="603"/>
      <c r="I67" s="371"/>
      <c r="J67" s="372"/>
      <c r="K67" s="378"/>
      <c r="L67" s="374" t="s">
        <v>547</v>
      </c>
      <c r="M67" s="375"/>
      <c r="N67" s="376"/>
      <c r="O67" s="377"/>
    </row>
    <row r="68" spans="1:15" ht="51.95" customHeight="1" x14ac:dyDescent="0.15">
      <c r="A68" s="369">
        <v>60</v>
      </c>
      <c r="B68" s="370"/>
      <c r="C68" s="601"/>
      <c r="D68" s="602"/>
      <c r="E68" s="602"/>
      <c r="F68" s="602"/>
      <c r="G68" s="602"/>
      <c r="H68" s="603"/>
      <c r="I68" s="371"/>
      <c r="J68" s="372"/>
      <c r="K68" s="378"/>
      <c r="L68" s="374" t="s">
        <v>547</v>
      </c>
      <c r="M68" s="375"/>
      <c r="N68" s="376"/>
      <c r="O68" s="377"/>
    </row>
    <row r="69" spans="1:15" ht="51.95" customHeight="1" x14ac:dyDescent="0.15">
      <c r="A69" s="369">
        <v>61</v>
      </c>
      <c r="B69" s="370"/>
      <c r="C69" s="601"/>
      <c r="D69" s="602"/>
      <c r="E69" s="602"/>
      <c r="F69" s="602"/>
      <c r="G69" s="602"/>
      <c r="H69" s="603"/>
      <c r="I69" s="371"/>
      <c r="J69" s="372"/>
      <c r="K69" s="378"/>
      <c r="L69" s="374" t="s">
        <v>547</v>
      </c>
      <c r="M69" s="375"/>
      <c r="N69" s="376"/>
      <c r="O69" s="377"/>
    </row>
    <row r="70" spans="1:15" ht="51.95" customHeight="1" x14ac:dyDescent="0.15">
      <c r="A70" s="369">
        <v>62</v>
      </c>
      <c r="B70" s="370"/>
      <c r="C70" s="601"/>
      <c r="D70" s="602"/>
      <c r="E70" s="602"/>
      <c r="F70" s="602"/>
      <c r="G70" s="602"/>
      <c r="H70" s="603"/>
      <c r="I70" s="371"/>
      <c r="J70" s="372"/>
      <c r="K70" s="378"/>
      <c r="L70" s="374" t="s">
        <v>547</v>
      </c>
      <c r="M70" s="375"/>
      <c r="N70" s="376"/>
      <c r="O70" s="377"/>
    </row>
    <row r="71" spans="1:15" ht="51.95" customHeight="1" x14ac:dyDescent="0.15">
      <c r="A71" s="369">
        <v>63</v>
      </c>
      <c r="B71" s="370"/>
      <c r="C71" s="601"/>
      <c r="D71" s="602"/>
      <c r="E71" s="602"/>
      <c r="F71" s="602"/>
      <c r="G71" s="602"/>
      <c r="H71" s="603"/>
      <c r="I71" s="371"/>
      <c r="J71" s="372"/>
      <c r="K71" s="378"/>
      <c r="L71" s="374" t="s">
        <v>547</v>
      </c>
      <c r="M71" s="375"/>
      <c r="N71" s="376"/>
      <c r="O71" s="377"/>
    </row>
    <row r="72" spans="1:15" ht="51.95" customHeight="1" x14ac:dyDescent="0.15">
      <c r="A72" s="369">
        <v>64</v>
      </c>
      <c r="B72" s="370"/>
      <c r="C72" s="601"/>
      <c r="D72" s="602"/>
      <c r="E72" s="602"/>
      <c r="F72" s="602"/>
      <c r="G72" s="602"/>
      <c r="H72" s="603"/>
      <c r="I72" s="371"/>
      <c r="J72" s="372"/>
      <c r="K72" s="378"/>
      <c r="L72" s="374" t="s">
        <v>547</v>
      </c>
      <c r="M72" s="375"/>
      <c r="N72" s="376"/>
      <c r="O72" s="377"/>
    </row>
    <row r="73" spans="1:15" ht="51.95" customHeight="1" x14ac:dyDescent="0.15">
      <c r="A73" s="369">
        <v>65</v>
      </c>
      <c r="B73" s="370"/>
      <c r="C73" s="601"/>
      <c r="D73" s="602"/>
      <c r="E73" s="602"/>
      <c r="F73" s="602"/>
      <c r="G73" s="602"/>
      <c r="H73" s="603"/>
      <c r="I73" s="371"/>
      <c r="J73" s="372"/>
      <c r="K73" s="378"/>
      <c r="L73" s="374" t="s">
        <v>547</v>
      </c>
      <c r="M73" s="375"/>
      <c r="N73" s="376"/>
      <c r="O73" s="377"/>
    </row>
    <row r="74" spans="1:15" ht="51.95" customHeight="1" x14ac:dyDescent="0.15">
      <c r="A74" s="369">
        <v>66</v>
      </c>
      <c r="B74" s="370"/>
      <c r="C74" s="601"/>
      <c r="D74" s="602"/>
      <c r="E74" s="602"/>
      <c r="F74" s="602"/>
      <c r="G74" s="602"/>
      <c r="H74" s="603"/>
      <c r="I74" s="371"/>
      <c r="J74" s="372"/>
      <c r="K74" s="378"/>
      <c r="L74" s="374" t="s">
        <v>547</v>
      </c>
      <c r="M74" s="375"/>
      <c r="N74" s="376"/>
      <c r="O74" s="377"/>
    </row>
    <row r="75" spans="1:15" ht="51.95" customHeight="1" x14ac:dyDescent="0.15">
      <c r="A75" s="369">
        <v>67</v>
      </c>
      <c r="B75" s="370"/>
      <c r="C75" s="601"/>
      <c r="D75" s="602"/>
      <c r="E75" s="602"/>
      <c r="F75" s="602"/>
      <c r="G75" s="602"/>
      <c r="H75" s="603"/>
      <c r="I75" s="371"/>
      <c r="J75" s="372"/>
      <c r="K75" s="378"/>
      <c r="L75" s="374" t="s">
        <v>547</v>
      </c>
      <c r="M75" s="375"/>
      <c r="N75" s="376"/>
      <c r="O75" s="377"/>
    </row>
    <row r="76" spans="1:15" ht="51.95" customHeight="1" x14ac:dyDescent="0.15">
      <c r="A76" s="369">
        <v>68</v>
      </c>
      <c r="B76" s="370"/>
      <c r="C76" s="601"/>
      <c r="D76" s="602"/>
      <c r="E76" s="602"/>
      <c r="F76" s="602"/>
      <c r="G76" s="602"/>
      <c r="H76" s="603"/>
      <c r="I76" s="371"/>
      <c r="J76" s="372"/>
      <c r="K76" s="378"/>
      <c r="L76" s="374" t="s">
        <v>547</v>
      </c>
      <c r="M76" s="375"/>
      <c r="N76" s="376"/>
      <c r="O76" s="377"/>
    </row>
    <row r="77" spans="1:15" ht="51.95" customHeight="1" x14ac:dyDescent="0.15">
      <c r="A77" s="369">
        <v>69</v>
      </c>
      <c r="B77" s="370"/>
      <c r="C77" s="601"/>
      <c r="D77" s="602"/>
      <c r="E77" s="602"/>
      <c r="F77" s="602"/>
      <c r="G77" s="602"/>
      <c r="H77" s="603"/>
      <c r="I77" s="371"/>
      <c r="J77" s="372"/>
      <c r="K77" s="378"/>
      <c r="L77" s="374" t="s">
        <v>547</v>
      </c>
      <c r="M77" s="375"/>
      <c r="N77" s="376"/>
      <c r="O77" s="377"/>
    </row>
    <row r="78" spans="1:15" ht="51.95" customHeight="1" x14ac:dyDescent="0.15">
      <c r="A78" s="369">
        <v>70</v>
      </c>
      <c r="B78" s="370"/>
      <c r="C78" s="601"/>
      <c r="D78" s="602"/>
      <c r="E78" s="602"/>
      <c r="F78" s="602"/>
      <c r="G78" s="602"/>
      <c r="H78" s="603"/>
      <c r="I78" s="371"/>
      <c r="J78" s="372"/>
      <c r="K78" s="378"/>
      <c r="L78" s="374" t="s">
        <v>547</v>
      </c>
      <c r="M78" s="375"/>
      <c r="N78" s="376"/>
      <c r="O78" s="377"/>
    </row>
    <row r="79" spans="1:15" ht="51.95" customHeight="1" x14ac:dyDescent="0.15">
      <c r="A79" s="369">
        <v>71</v>
      </c>
      <c r="B79" s="370"/>
      <c r="C79" s="601"/>
      <c r="D79" s="602"/>
      <c r="E79" s="602"/>
      <c r="F79" s="602"/>
      <c r="G79" s="602"/>
      <c r="H79" s="603"/>
      <c r="I79" s="371"/>
      <c r="J79" s="372"/>
      <c r="K79" s="378"/>
      <c r="L79" s="374" t="s">
        <v>547</v>
      </c>
      <c r="M79" s="375"/>
      <c r="N79" s="376"/>
      <c r="O79" s="377"/>
    </row>
    <row r="80" spans="1:15" ht="51.95" customHeight="1" x14ac:dyDescent="0.15">
      <c r="A80" s="369">
        <v>72</v>
      </c>
      <c r="B80" s="370"/>
      <c r="C80" s="601"/>
      <c r="D80" s="602"/>
      <c r="E80" s="602"/>
      <c r="F80" s="602"/>
      <c r="G80" s="602"/>
      <c r="H80" s="603"/>
      <c r="I80" s="371"/>
      <c r="J80" s="372"/>
      <c r="K80" s="378"/>
      <c r="L80" s="374" t="s">
        <v>547</v>
      </c>
      <c r="M80" s="375"/>
      <c r="N80" s="376"/>
      <c r="O80" s="377"/>
    </row>
    <row r="81" spans="1:15" ht="51.95" customHeight="1" x14ac:dyDescent="0.15">
      <c r="A81" s="369">
        <v>73</v>
      </c>
      <c r="B81" s="370"/>
      <c r="C81" s="601"/>
      <c r="D81" s="602"/>
      <c r="E81" s="602"/>
      <c r="F81" s="602"/>
      <c r="G81" s="602"/>
      <c r="H81" s="603"/>
      <c r="I81" s="371"/>
      <c r="J81" s="372"/>
      <c r="K81" s="378"/>
      <c r="L81" s="374" t="s">
        <v>547</v>
      </c>
      <c r="M81" s="375"/>
      <c r="N81" s="376"/>
      <c r="O81" s="377"/>
    </row>
    <row r="82" spans="1:15" ht="51.95" customHeight="1" x14ac:dyDescent="0.15">
      <c r="A82" s="369">
        <v>74</v>
      </c>
      <c r="B82" s="370"/>
      <c r="C82" s="601"/>
      <c r="D82" s="602"/>
      <c r="E82" s="602"/>
      <c r="F82" s="602"/>
      <c r="G82" s="602"/>
      <c r="H82" s="603"/>
      <c r="I82" s="371"/>
      <c r="J82" s="372"/>
      <c r="K82" s="378"/>
      <c r="L82" s="374" t="s">
        <v>547</v>
      </c>
      <c r="M82" s="375"/>
      <c r="N82" s="376"/>
      <c r="O82" s="377"/>
    </row>
    <row r="83" spans="1:15" ht="51.95" customHeight="1" x14ac:dyDescent="0.15">
      <c r="A83" s="369">
        <v>75</v>
      </c>
      <c r="B83" s="370"/>
      <c r="C83" s="601"/>
      <c r="D83" s="602"/>
      <c r="E83" s="602"/>
      <c r="F83" s="602"/>
      <c r="G83" s="602"/>
      <c r="H83" s="603"/>
      <c r="I83" s="371"/>
      <c r="J83" s="372"/>
      <c r="K83" s="378"/>
      <c r="L83" s="374" t="s">
        <v>547</v>
      </c>
      <c r="M83" s="375"/>
      <c r="N83" s="376"/>
      <c r="O83" s="377"/>
    </row>
    <row r="84" spans="1:15" ht="51.95" customHeight="1" x14ac:dyDescent="0.15">
      <c r="A84" s="369">
        <v>76</v>
      </c>
      <c r="B84" s="370"/>
      <c r="C84" s="601"/>
      <c r="D84" s="602"/>
      <c r="E84" s="602"/>
      <c r="F84" s="602"/>
      <c r="G84" s="602"/>
      <c r="H84" s="603"/>
      <c r="I84" s="371"/>
      <c r="J84" s="372"/>
      <c r="K84" s="378"/>
      <c r="L84" s="374" t="s">
        <v>547</v>
      </c>
      <c r="M84" s="375"/>
      <c r="N84" s="376"/>
      <c r="O84" s="377"/>
    </row>
    <row r="85" spans="1:15" ht="51.95" customHeight="1" x14ac:dyDescent="0.15">
      <c r="A85" s="369">
        <v>77</v>
      </c>
      <c r="B85" s="370"/>
      <c r="C85" s="601"/>
      <c r="D85" s="602"/>
      <c r="E85" s="602"/>
      <c r="F85" s="602"/>
      <c r="G85" s="602"/>
      <c r="H85" s="603"/>
      <c r="I85" s="371"/>
      <c r="J85" s="372"/>
      <c r="K85" s="378"/>
      <c r="L85" s="374" t="s">
        <v>547</v>
      </c>
      <c r="M85" s="375"/>
      <c r="N85" s="376"/>
      <c r="O85" s="377"/>
    </row>
    <row r="86" spans="1:15" ht="51.95" customHeight="1" x14ac:dyDescent="0.15">
      <c r="A86" s="369">
        <v>78</v>
      </c>
      <c r="B86" s="370"/>
      <c r="C86" s="601"/>
      <c r="D86" s="602"/>
      <c r="E86" s="602"/>
      <c r="F86" s="602"/>
      <c r="G86" s="602"/>
      <c r="H86" s="603"/>
      <c r="I86" s="371"/>
      <c r="J86" s="372"/>
      <c r="K86" s="378"/>
      <c r="L86" s="374" t="s">
        <v>547</v>
      </c>
      <c r="M86" s="375"/>
      <c r="N86" s="376"/>
      <c r="O86" s="377"/>
    </row>
    <row r="87" spans="1:15" ht="51.95" customHeight="1" x14ac:dyDescent="0.15">
      <c r="A87" s="369">
        <v>79</v>
      </c>
      <c r="B87" s="370"/>
      <c r="C87" s="601"/>
      <c r="D87" s="602"/>
      <c r="E87" s="602"/>
      <c r="F87" s="602"/>
      <c r="G87" s="602"/>
      <c r="H87" s="603"/>
      <c r="I87" s="371"/>
      <c r="J87" s="372"/>
      <c r="K87" s="378"/>
      <c r="L87" s="374" t="s">
        <v>547</v>
      </c>
      <c r="M87" s="375"/>
      <c r="N87" s="376"/>
      <c r="O87" s="377"/>
    </row>
    <row r="88" spans="1:15" ht="51.95" customHeight="1" x14ac:dyDescent="0.15">
      <c r="A88" s="369">
        <v>80</v>
      </c>
      <c r="B88" s="370"/>
      <c r="C88" s="601"/>
      <c r="D88" s="602"/>
      <c r="E88" s="602"/>
      <c r="F88" s="602"/>
      <c r="G88" s="602"/>
      <c r="H88" s="603"/>
      <c r="I88" s="371"/>
      <c r="J88" s="372"/>
      <c r="K88" s="378"/>
      <c r="L88" s="374" t="s">
        <v>547</v>
      </c>
      <c r="M88" s="375"/>
      <c r="N88" s="376"/>
      <c r="O88" s="377"/>
    </row>
    <row r="89" spans="1:15" ht="51.95" customHeight="1" x14ac:dyDescent="0.15">
      <c r="A89" s="369">
        <v>81</v>
      </c>
      <c r="B89" s="370"/>
      <c r="C89" s="601"/>
      <c r="D89" s="602"/>
      <c r="E89" s="602"/>
      <c r="F89" s="602"/>
      <c r="G89" s="602"/>
      <c r="H89" s="603"/>
      <c r="I89" s="371"/>
      <c r="J89" s="372"/>
      <c r="K89" s="378"/>
      <c r="L89" s="374" t="s">
        <v>547</v>
      </c>
      <c r="M89" s="375"/>
      <c r="N89" s="376"/>
      <c r="O89" s="377"/>
    </row>
    <row r="90" spans="1:15" ht="51.95" customHeight="1" x14ac:dyDescent="0.15">
      <c r="A90" s="369">
        <v>82</v>
      </c>
      <c r="B90" s="370"/>
      <c r="C90" s="601"/>
      <c r="D90" s="602"/>
      <c r="E90" s="602"/>
      <c r="F90" s="602"/>
      <c r="G90" s="602"/>
      <c r="H90" s="603"/>
      <c r="I90" s="371"/>
      <c r="J90" s="372"/>
      <c r="K90" s="378"/>
      <c r="L90" s="374" t="s">
        <v>547</v>
      </c>
      <c r="M90" s="375"/>
      <c r="N90" s="376"/>
      <c r="O90" s="377"/>
    </row>
    <row r="91" spans="1:15" ht="51.95" customHeight="1" x14ac:dyDescent="0.15">
      <c r="A91" s="369">
        <v>83</v>
      </c>
      <c r="B91" s="370"/>
      <c r="C91" s="601"/>
      <c r="D91" s="602"/>
      <c r="E91" s="602"/>
      <c r="F91" s="602"/>
      <c r="G91" s="602"/>
      <c r="H91" s="603"/>
      <c r="I91" s="371"/>
      <c r="J91" s="372"/>
      <c r="K91" s="378"/>
      <c r="L91" s="374" t="s">
        <v>547</v>
      </c>
      <c r="M91" s="375"/>
      <c r="N91" s="376"/>
      <c r="O91" s="377"/>
    </row>
    <row r="92" spans="1:15" ht="51.95" customHeight="1" x14ac:dyDescent="0.15">
      <c r="A92" s="369">
        <v>84</v>
      </c>
      <c r="B92" s="370"/>
      <c r="C92" s="601"/>
      <c r="D92" s="602"/>
      <c r="E92" s="602"/>
      <c r="F92" s="602"/>
      <c r="G92" s="602"/>
      <c r="H92" s="603"/>
      <c r="I92" s="371"/>
      <c r="J92" s="372"/>
      <c r="K92" s="378"/>
      <c r="L92" s="374" t="s">
        <v>547</v>
      </c>
      <c r="M92" s="375"/>
      <c r="N92" s="376"/>
      <c r="O92" s="377"/>
    </row>
    <row r="93" spans="1:15" ht="51.95" customHeight="1" x14ac:dyDescent="0.15">
      <c r="A93" s="369">
        <v>85</v>
      </c>
      <c r="B93" s="370"/>
      <c r="C93" s="601"/>
      <c r="D93" s="602"/>
      <c r="E93" s="602"/>
      <c r="F93" s="602"/>
      <c r="G93" s="602"/>
      <c r="H93" s="603"/>
      <c r="I93" s="371"/>
      <c r="J93" s="372"/>
      <c r="K93" s="378"/>
      <c r="L93" s="374" t="s">
        <v>547</v>
      </c>
      <c r="M93" s="375"/>
      <c r="N93" s="376"/>
      <c r="O93" s="377"/>
    </row>
    <row r="94" spans="1:15" ht="51.95" customHeight="1" x14ac:dyDescent="0.15">
      <c r="A94" s="369">
        <v>86</v>
      </c>
      <c r="B94" s="370"/>
      <c r="C94" s="601"/>
      <c r="D94" s="602"/>
      <c r="E94" s="602"/>
      <c r="F94" s="602"/>
      <c r="G94" s="602"/>
      <c r="H94" s="603"/>
      <c r="I94" s="371"/>
      <c r="J94" s="372"/>
      <c r="K94" s="378"/>
      <c r="L94" s="374" t="s">
        <v>547</v>
      </c>
      <c r="M94" s="375"/>
      <c r="N94" s="376"/>
      <c r="O94" s="377"/>
    </row>
    <row r="95" spans="1:15" ht="51.95" customHeight="1" x14ac:dyDescent="0.15">
      <c r="A95" s="369">
        <v>87</v>
      </c>
      <c r="B95" s="370"/>
      <c r="C95" s="601"/>
      <c r="D95" s="602"/>
      <c r="E95" s="602"/>
      <c r="F95" s="602"/>
      <c r="G95" s="602"/>
      <c r="H95" s="603"/>
      <c r="I95" s="371"/>
      <c r="J95" s="372"/>
      <c r="K95" s="378"/>
      <c r="L95" s="374" t="s">
        <v>547</v>
      </c>
      <c r="M95" s="375"/>
      <c r="N95" s="376"/>
      <c r="O95" s="377"/>
    </row>
    <row r="96" spans="1:15" ht="51.95" customHeight="1" x14ac:dyDescent="0.15">
      <c r="A96" s="369">
        <v>88</v>
      </c>
      <c r="B96" s="370"/>
      <c r="C96" s="601"/>
      <c r="D96" s="602"/>
      <c r="E96" s="602"/>
      <c r="F96" s="602"/>
      <c r="G96" s="602"/>
      <c r="H96" s="603"/>
      <c r="I96" s="371"/>
      <c r="J96" s="372"/>
      <c r="K96" s="378"/>
      <c r="L96" s="374" t="s">
        <v>547</v>
      </c>
      <c r="M96" s="375"/>
      <c r="N96" s="376"/>
      <c r="O96" s="377"/>
    </row>
    <row r="97" spans="1:15" ht="51.95" customHeight="1" x14ac:dyDescent="0.15">
      <c r="A97" s="369">
        <v>89</v>
      </c>
      <c r="B97" s="370"/>
      <c r="C97" s="601"/>
      <c r="D97" s="602"/>
      <c r="E97" s="602"/>
      <c r="F97" s="602"/>
      <c r="G97" s="602"/>
      <c r="H97" s="603"/>
      <c r="I97" s="371"/>
      <c r="J97" s="372"/>
      <c r="K97" s="378"/>
      <c r="L97" s="374" t="s">
        <v>547</v>
      </c>
      <c r="M97" s="375"/>
      <c r="N97" s="376"/>
      <c r="O97" s="377"/>
    </row>
    <row r="98" spans="1:15" ht="51.95" customHeight="1" x14ac:dyDescent="0.15">
      <c r="A98" s="369">
        <v>90</v>
      </c>
      <c r="B98" s="370"/>
      <c r="C98" s="601"/>
      <c r="D98" s="602"/>
      <c r="E98" s="602"/>
      <c r="F98" s="602"/>
      <c r="G98" s="602"/>
      <c r="H98" s="603"/>
      <c r="I98" s="371"/>
      <c r="J98" s="372"/>
      <c r="K98" s="378"/>
      <c r="L98" s="374" t="s">
        <v>547</v>
      </c>
      <c r="M98" s="375"/>
      <c r="N98" s="376"/>
      <c r="O98" s="377"/>
    </row>
    <row r="99" spans="1:15" ht="51.95" customHeight="1" x14ac:dyDescent="0.15">
      <c r="A99" s="369">
        <v>91</v>
      </c>
      <c r="B99" s="370"/>
      <c r="C99" s="601"/>
      <c r="D99" s="602"/>
      <c r="E99" s="602"/>
      <c r="F99" s="602"/>
      <c r="G99" s="602"/>
      <c r="H99" s="603"/>
      <c r="I99" s="371"/>
      <c r="J99" s="372"/>
      <c r="K99" s="378"/>
      <c r="L99" s="374" t="s">
        <v>547</v>
      </c>
      <c r="M99" s="375"/>
      <c r="N99" s="376"/>
      <c r="O99" s="377"/>
    </row>
    <row r="100" spans="1:15" ht="51.95" customHeight="1" x14ac:dyDescent="0.15">
      <c r="A100" s="369">
        <v>92</v>
      </c>
      <c r="B100" s="370"/>
      <c r="C100" s="601"/>
      <c r="D100" s="602"/>
      <c r="E100" s="602"/>
      <c r="F100" s="602"/>
      <c r="G100" s="602"/>
      <c r="H100" s="603"/>
      <c r="I100" s="371"/>
      <c r="J100" s="372"/>
      <c r="K100" s="378"/>
      <c r="L100" s="374" t="s">
        <v>547</v>
      </c>
      <c r="M100" s="375"/>
      <c r="N100" s="376"/>
      <c r="O100" s="377"/>
    </row>
    <row r="101" spans="1:15" ht="51.95" customHeight="1" x14ac:dyDescent="0.15">
      <c r="A101" s="369">
        <v>93</v>
      </c>
      <c r="B101" s="370"/>
      <c r="C101" s="601"/>
      <c r="D101" s="602"/>
      <c r="E101" s="602"/>
      <c r="F101" s="602"/>
      <c r="G101" s="602"/>
      <c r="H101" s="603"/>
      <c r="I101" s="371"/>
      <c r="J101" s="372"/>
      <c r="K101" s="378"/>
      <c r="L101" s="374" t="s">
        <v>547</v>
      </c>
      <c r="M101" s="375"/>
      <c r="N101" s="376"/>
      <c r="O101" s="377"/>
    </row>
    <row r="102" spans="1:15" ht="51.95" customHeight="1" x14ac:dyDescent="0.15">
      <c r="A102" s="369">
        <v>94</v>
      </c>
      <c r="B102" s="370"/>
      <c r="C102" s="601"/>
      <c r="D102" s="602"/>
      <c r="E102" s="602"/>
      <c r="F102" s="602"/>
      <c r="G102" s="602"/>
      <c r="H102" s="603"/>
      <c r="I102" s="371"/>
      <c r="J102" s="372"/>
      <c r="K102" s="378"/>
      <c r="L102" s="374" t="s">
        <v>547</v>
      </c>
      <c r="M102" s="375"/>
      <c r="N102" s="376"/>
      <c r="O102" s="377"/>
    </row>
    <row r="103" spans="1:15" ht="51.95" customHeight="1" x14ac:dyDescent="0.15">
      <c r="A103" s="369">
        <v>95</v>
      </c>
      <c r="B103" s="370"/>
      <c r="C103" s="601"/>
      <c r="D103" s="602"/>
      <c r="E103" s="602"/>
      <c r="F103" s="602"/>
      <c r="G103" s="602"/>
      <c r="H103" s="603"/>
      <c r="I103" s="371"/>
      <c r="J103" s="372"/>
      <c r="K103" s="378"/>
      <c r="L103" s="374" t="s">
        <v>547</v>
      </c>
      <c r="M103" s="375"/>
      <c r="N103" s="376"/>
      <c r="O103" s="377"/>
    </row>
    <row r="104" spans="1:15" ht="51.95" customHeight="1" x14ac:dyDescent="0.15">
      <c r="A104" s="369">
        <v>96</v>
      </c>
      <c r="B104" s="370"/>
      <c r="C104" s="601"/>
      <c r="D104" s="602"/>
      <c r="E104" s="602"/>
      <c r="F104" s="602"/>
      <c r="G104" s="602"/>
      <c r="H104" s="603"/>
      <c r="I104" s="371"/>
      <c r="J104" s="372"/>
      <c r="K104" s="378"/>
      <c r="L104" s="374" t="s">
        <v>547</v>
      </c>
      <c r="M104" s="375"/>
      <c r="N104" s="376"/>
      <c r="O104" s="377"/>
    </row>
    <row r="105" spans="1:15" ht="51.95" customHeight="1" x14ac:dyDescent="0.15">
      <c r="A105" s="369">
        <v>97</v>
      </c>
      <c r="B105" s="370"/>
      <c r="C105" s="601"/>
      <c r="D105" s="602"/>
      <c r="E105" s="602"/>
      <c r="F105" s="602"/>
      <c r="G105" s="602"/>
      <c r="H105" s="603"/>
      <c r="I105" s="371"/>
      <c r="J105" s="372"/>
      <c r="K105" s="378"/>
      <c r="L105" s="374" t="s">
        <v>547</v>
      </c>
      <c r="M105" s="375"/>
      <c r="N105" s="376"/>
      <c r="O105" s="377"/>
    </row>
    <row r="106" spans="1:15" ht="51.95" customHeight="1" x14ac:dyDescent="0.15">
      <c r="A106" s="369">
        <v>98</v>
      </c>
      <c r="B106" s="370"/>
      <c r="C106" s="601"/>
      <c r="D106" s="602"/>
      <c r="E106" s="602"/>
      <c r="F106" s="602"/>
      <c r="G106" s="602"/>
      <c r="H106" s="603"/>
      <c r="I106" s="371"/>
      <c r="J106" s="372"/>
      <c r="K106" s="378"/>
      <c r="L106" s="374" t="s">
        <v>547</v>
      </c>
      <c r="M106" s="375"/>
      <c r="N106" s="376"/>
      <c r="O106" s="377"/>
    </row>
    <row r="107" spans="1:15" ht="51.95" customHeight="1" x14ac:dyDescent="0.15">
      <c r="A107" s="369">
        <v>99</v>
      </c>
      <c r="B107" s="370"/>
      <c r="C107" s="601"/>
      <c r="D107" s="602"/>
      <c r="E107" s="602"/>
      <c r="F107" s="602"/>
      <c r="G107" s="602"/>
      <c r="H107" s="603"/>
      <c r="I107" s="371"/>
      <c r="J107" s="372"/>
      <c r="K107" s="378"/>
      <c r="L107" s="374" t="s">
        <v>547</v>
      </c>
      <c r="M107" s="375"/>
      <c r="N107" s="376"/>
      <c r="O107" s="377"/>
    </row>
    <row r="108" spans="1:15" ht="51.95" customHeight="1" x14ac:dyDescent="0.15">
      <c r="A108" s="369">
        <v>100</v>
      </c>
      <c r="B108" s="370"/>
      <c r="C108" s="601"/>
      <c r="D108" s="602"/>
      <c r="E108" s="602"/>
      <c r="F108" s="602"/>
      <c r="G108" s="602"/>
      <c r="H108" s="603"/>
      <c r="I108" s="371"/>
      <c r="J108" s="372"/>
      <c r="K108" s="378"/>
      <c r="L108" s="374" t="s">
        <v>547</v>
      </c>
      <c r="M108" s="375"/>
      <c r="N108" s="376"/>
      <c r="O108" s="377"/>
    </row>
    <row r="109" spans="1:15" ht="51.95" customHeight="1" x14ac:dyDescent="0.15">
      <c r="A109" s="369">
        <v>101</v>
      </c>
      <c r="B109" s="370"/>
      <c r="C109" s="601"/>
      <c r="D109" s="602"/>
      <c r="E109" s="602"/>
      <c r="F109" s="602"/>
      <c r="G109" s="602"/>
      <c r="H109" s="603"/>
      <c r="I109" s="371"/>
      <c r="J109" s="372"/>
      <c r="K109" s="378"/>
      <c r="L109" s="374" t="s">
        <v>547</v>
      </c>
      <c r="M109" s="375"/>
      <c r="N109" s="376"/>
      <c r="O109" s="377"/>
    </row>
    <row r="110" spans="1:15" ht="51.95" customHeight="1" x14ac:dyDescent="0.15">
      <c r="A110" s="369">
        <v>102</v>
      </c>
      <c r="B110" s="370"/>
      <c r="C110" s="601"/>
      <c r="D110" s="602"/>
      <c r="E110" s="602"/>
      <c r="F110" s="602"/>
      <c r="G110" s="602"/>
      <c r="H110" s="603"/>
      <c r="I110" s="371"/>
      <c r="J110" s="372"/>
      <c r="K110" s="378"/>
      <c r="L110" s="374" t="s">
        <v>547</v>
      </c>
      <c r="M110" s="375"/>
      <c r="N110" s="376"/>
      <c r="O110" s="377"/>
    </row>
    <row r="111" spans="1:15" ht="51.95" customHeight="1" x14ac:dyDescent="0.15">
      <c r="A111" s="369">
        <v>103</v>
      </c>
      <c r="B111" s="370"/>
      <c r="C111" s="601"/>
      <c r="D111" s="602"/>
      <c r="E111" s="602"/>
      <c r="F111" s="602"/>
      <c r="G111" s="602"/>
      <c r="H111" s="603"/>
      <c r="I111" s="371"/>
      <c r="J111" s="372"/>
      <c r="K111" s="378"/>
      <c r="L111" s="374" t="s">
        <v>547</v>
      </c>
      <c r="M111" s="375"/>
      <c r="N111" s="376"/>
      <c r="O111" s="377"/>
    </row>
    <row r="112" spans="1:15" ht="51.95" customHeight="1" x14ac:dyDescent="0.15">
      <c r="A112" s="369">
        <v>104</v>
      </c>
      <c r="B112" s="370"/>
      <c r="C112" s="601"/>
      <c r="D112" s="602"/>
      <c r="E112" s="602"/>
      <c r="F112" s="602"/>
      <c r="G112" s="602"/>
      <c r="H112" s="603"/>
      <c r="I112" s="371"/>
      <c r="J112" s="372"/>
      <c r="K112" s="378"/>
      <c r="L112" s="374" t="s">
        <v>547</v>
      </c>
      <c r="M112" s="375"/>
      <c r="N112" s="376"/>
      <c r="O112" s="377"/>
    </row>
    <row r="113" spans="1:15" ht="51.95" customHeight="1" x14ac:dyDescent="0.15">
      <c r="A113" s="369">
        <v>105</v>
      </c>
      <c r="B113" s="370"/>
      <c r="C113" s="601"/>
      <c r="D113" s="602"/>
      <c r="E113" s="602"/>
      <c r="F113" s="602"/>
      <c r="G113" s="602"/>
      <c r="H113" s="603"/>
      <c r="I113" s="371"/>
      <c r="J113" s="372"/>
      <c r="K113" s="378"/>
      <c r="L113" s="374" t="s">
        <v>547</v>
      </c>
      <c r="M113" s="375"/>
      <c r="N113" s="376"/>
      <c r="O113" s="377"/>
    </row>
    <row r="114" spans="1:15" ht="51.95" customHeight="1" x14ac:dyDescent="0.15">
      <c r="A114" s="369">
        <v>106</v>
      </c>
      <c r="B114" s="370"/>
      <c r="C114" s="601"/>
      <c r="D114" s="602"/>
      <c r="E114" s="602"/>
      <c r="F114" s="602"/>
      <c r="G114" s="602"/>
      <c r="H114" s="603"/>
      <c r="I114" s="371"/>
      <c r="J114" s="372"/>
      <c r="K114" s="378"/>
      <c r="L114" s="374" t="s">
        <v>547</v>
      </c>
      <c r="M114" s="375"/>
      <c r="N114" s="376"/>
      <c r="O114" s="377"/>
    </row>
    <row r="115" spans="1:15" ht="51.95" customHeight="1" x14ac:dyDescent="0.15">
      <c r="A115" s="369">
        <v>107</v>
      </c>
      <c r="B115" s="370"/>
      <c r="C115" s="601"/>
      <c r="D115" s="602"/>
      <c r="E115" s="602"/>
      <c r="F115" s="602"/>
      <c r="G115" s="602"/>
      <c r="H115" s="603"/>
      <c r="I115" s="371"/>
      <c r="J115" s="372"/>
      <c r="K115" s="378"/>
      <c r="L115" s="374" t="s">
        <v>547</v>
      </c>
      <c r="M115" s="375"/>
      <c r="N115" s="376"/>
      <c r="O115" s="377"/>
    </row>
    <row r="116" spans="1:15" ht="51.95" customHeight="1" x14ac:dyDescent="0.15">
      <c r="A116" s="369">
        <v>108</v>
      </c>
      <c r="B116" s="370"/>
      <c r="C116" s="601"/>
      <c r="D116" s="602"/>
      <c r="E116" s="602"/>
      <c r="F116" s="602"/>
      <c r="G116" s="602"/>
      <c r="H116" s="603"/>
      <c r="I116" s="371"/>
      <c r="J116" s="372"/>
      <c r="K116" s="378"/>
      <c r="L116" s="374" t="s">
        <v>547</v>
      </c>
      <c r="M116" s="375"/>
      <c r="N116" s="376"/>
      <c r="O116" s="377"/>
    </row>
    <row r="117" spans="1:15" ht="51.95" customHeight="1" x14ac:dyDescent="0.15">
      <c r="A117" s="369">
        <v>109</v>
      </c>
      <c r="B117" s="370"/>
      <c r="C117" s="601"/>
      <c r="D117" s="602"/>
      <c r="E117" s="602"/>
      <c r="F117" s="602"/>
      <c r="G117" s="602"/>
      <c r="H117" s="603"/>
      <c r="I117" s="371"/>
      <c r="J117" s="372"/>
      <c r="K117" s="378"/>
      <c r="L117" s="374" t="s">
        <v>547</v>
      </c>
      <c r="M117" s="375"/>
      <c r="N117" s="376"/>
      <c r="O117" s="377"/>
    </row>
    <row r="118" spans="1:15" ht="51.95" customHeight="1" x14ac:dyDescent="0.15">
      <c r="A118" s="369">
        <v>110</v>
      </c>
      <c r="B118" s="370"/>
      <c r="C118" s="601"/>
      <c r="D118" s="602"/>
      <c r="E118" s="602"/>
      <c r="F118" s="602"/>
      <c r="G118" s="602"/>
      <c r="H118" s="603"/>
      <c r="I118" s="371"/>
      <c r="J118" s="372"/>
      <c r="K118" s="378"/>
      <c r="L118" s="374" t="s">
        <v>547</v>
      </c>
      <c r="M118" s="375"/>
      <c r="N118" s="376"/>
      <c r="O118" s="377"/>
    </row>
    <row r="119" spans="1:15" ht="51.95" customHeight="1" x14ac:dyDescent="0.15">
      <c r="A119" s="369">
        <v>111</v>
      </c>
      <c r="B119" s="370"/>
      <c r="C119" s="601"/>
      <c r="D119" s="602"/>
      <c r="E119" s="602"/>
      <c r="F119" s="602"/>
      <c r="G119" s="602"/>
      <c r="H119" s="603"/>
      <c r="I119" s="371"/>
      <c r="J119" s="372"/>
      <c r="K119" s="378"/>
      <c r="L119" s="374" t="s">
        <v>547</v>
      </c>
      <c r="M119" s="375"/>
      <c r="N119" s="376"/>
      <c r="O119" s="377"/>
    </row>
    <row r="120" spans="1:15" ht="51.95" customHeight="1" x14ac:dyDescent="0.15">
      <c r="A120" s="369">
        <v>112</v>
      </c>
      <c r="B120" s="370"/>
      <c r="C120" s="601"/>
      <c r="D120" s="602"/>
      <c r="E120" s="602"/>
      <c r="F120" s="602"/>
      <c r="G120" s="602"/>
      <c r="H120" s="603"/>
      <c r="I120" s="371"/>
      <c r="J120" s="372"/>
      <c r="K120" s="378"/>
      <c r="L120" s="374" t="s">
        <v>547</v>
      </c>
      <c r="M120" s="375"/>
      <c r="N120" s="376"/>
      <c r="O120" s="377"/>
    </row>
    <row r="121" spans="1:15" ht="51.95" customHeight="1" x14ac:dyDescent="0.15">
      <c r="A121" s="369">
        <v>113</v>
      </c>
      <c r="B121" s="370"/>
      <c r="C121" s="601"/>
      <c r="D121" s="602"/>
      <c r="E121" s="602"/>
      <c r="F121" s="602"/>
      <c r="G121" s="602"/>
      <c r="H121" s="603"/>
      <c r="I121" s="371"/>
      <c r="J121" s="372"/>
      <c r="K121" s="378"/>
      <c r="L121" s="374" t="s">
        <v>547</v>
      </c>
      <c r="M121" s="375"/>
      <c r="N121" s="376"/>
      <c r="O121" s="377"/>
    </row>
    <row r="122" spans="1:15" ht="51.95" customHeight="1" x14ac:dyDescent="0.15">
      <c r="A122" s="369">
        <v>114</v>
      </c>
      <c r="B122" s="370"/>
      <c r="C122" s="601"/>
      <c r="D122" s="602"/>
      <c r="E122" s="602"/>
      <c r="F122" s="602"/>
      <c r="G122" s="602"/>
      <c r="H122" s="603"/>
      <c r="I122" s="371"/>
      <c r="J122" s="372"/>
      <c r="K122" s="378"/>
      <c r="L122" s="374" t="s">
        <v>547</v>
      </c>
      <c r="M122" s="375"/>
      <c r="N122" s="376"/>
      <c r="O122" s="377"/>
    </row>
    <row r="123" spans="1:15" ht="51.95" customHeight="1" x14ac:dyDescent="0.15">
      <c r="A123" s="369">
        <v>115</v>
      </c>
      <c r="B123" s="370"/>
      <c r="C123" s="601"/>
      <c r="D123" s="602"/>
      <c r="E123" s="602"/>
      <c r="F123" s="602"/>
      <c r="G123" s="602"/>
      <c r="H123" s="603"/>
      <c r="I123" s="371"/>
      <c r="J123" s="372"/>
      <c r="K123" s="378"/>
      <c r="L123" s="374" t="s">
        <v>547</v>
      </c>
      <c r="M123" s="375"/>
      <c r="N123" s="376"/>
      <c r="O123" s="377"/>
    </row>
    <row r="124" spans="1:15" ht="51.95" customHeight="1" x14ac:dyDescent="0.15">
      <c r="A124" s="369">
        <v>116</v>
      </c>
      <c r="B124" s="370"/>
      <c r="C124" s="601"/>
      <c r="D124" s="602"/>
      <c r="E124" s="602"/>
      <c r="F124" s="602"/>
      <c r="G124" s="602"/>
      <c r="H124" s="603"/>
      <c r="I124" s="371"/>
      <c r="J124" s="372"/>
      <c r="K124" s="378"/>
      <c r="L124" s="374" t="s">
        <v>547</v>
      </c>
      <c r="M124" s="375"/>
      <c r="N124" s="376"/>
      <c r="O124" s="377"/>
    </row>
    <row r="125" spans="1:15" ht="51.95" customHeight="1" x14ac:dyDescent="0.15">
      <c r="A125" s="369">
        <v>117</v>
      </c>
      <c r="B125" s="370"/>
      <c r="C125" s="601"/>
      <c r="D125" s="602"/>
      <c r="E125" s="602"/>
      <c r="F125" s="602"/>
      <c r="G125" s="602"/>
      <c r="H125" s="603"/>
      <c r="I125" s="371"/>
      <c r="J125" s="372"/>
      <c r="K125" s="378"/>
      <c r="L125" s="374" t="s">
        <v>547</v>
      </c>
      <c r="M125" s="375"/>
      <c r="N125" s="376"/>
      <c r="O125" s="377"/>
    </row>
    <row r="126" spans="1:15" ht="51.95" customHeight="1" x14ac:dyDescent="0.15">
      <c r="A126" s="369">
        <v>118</v>
      </c>
      <c r="B126" s="370"/>
      <c r="C126" s="601"/>
      <c r="D126" s="602"/>
      <c r="E126" s="602"/>
      <c r="F126" s="602"/>
      <c r="G126" s="602"/>
      <c r="H126" s="603"/>
      <c r="I126" s="371"/>
      <c r="J126" s="372"/>
      <c r="K126" s="378"/>
      <c r="L126" s="374" t="s">
        <v>547</v>
      </c>
      <c r="M126" s="375"/>
      <c r="N126" s="376"/>
      <c r="O126" s="377"/>
    </row>
    <row r="127" spans="1:15" ht="51.95" customHeight="1" x14ac:dyDescent="0.15">
      <c r="A127" s="369">
        <v>119</v>
      </c>
      <c r="B127" s="370"/>
      <c r="C127" s="601"/>
      <c r="D127" s="602"/>
      <c r="E127" s="602"/>
      <c r="F127" s="602"/>
      <c r="G127" s="602"/>
      <c r="H127" s="603"/>
      <c r="I127" s="371"/>
      <c r="J127" s="372"/>
      <c r="K127" s="378"/>
      <c r="L127" s="374" t="s">
        <v>547</v>
      </c>
      <c r="M127" s="375"/>
      <c r="N127" s="376"/>
      <c r="O127" s="377"/>
    </row>
    <row r="128" spans="1:15" ht="51.95" customHeight="1" x14ac:dyDescent="0.15">
      <c r="A128" s="369">
        <v>120</v>
      </c>
      <c r="B128" s="370"/>
      <c r="C128" s="601"/>
      <c r="D128" s="602"/>
      <c r="E128" s="602"/>
      <c r="F128" s="602"/>
      <c r="G128" s="602"/>
      <c r="H128" s="603"/>
      <c r="I128" s="371"/>
      <c r="J128" s="372"/>
      <c r="K128" s="378"/>
      <c r="L128" s="374" t="s">
        <v>547</v>
      </c>
      <c r="M128" s="375"/>
      <c r="N128" s="376"/>
      <c r="O128" s="377"/>
    </row>
    <row r="129" spans="1:15" ht="51.95" customHeight="1" x14ac:dyDescent="0.15">
      <c r="A129" s="369">
        <v>121</v>
      </c>
      <c r="B129" s="370"/>
      <c r="C129" s="601"/>
      <c r="D129" s="602"/>
      <c r="E129" s="602"/>
      <c r="F129" s="602"/>
      <c r="G129" s="602"/>
      <c r="H129" s="603"/>
      <c r="I129" s="371"/>
      <c r="J129" s="372"/>
      <c r="K129" s="378"/>
      <c r="L129" s="374" t="s">
        <v>547</v>
      </c>
      <c r="M129" s="375"/>
      <c r="N129" s="376"/>
      <c r="O129" s="377"/>
    </row>
    <row r="130" spans="1:15" ht="51.95" customHeight="1" x14ac:dyDescent="0.15">
      <c r="A130" s="369">
        <v>122</v>
      </c>
      <c r="B130" s="370"/>
      <c r="C130" s="601"/>
      <c r="D130" s="602"/>
      <c r="E130" s="602"/>
      <c r="F130" s="602"/>
      <c r="G130" s="602"/>
      <c r="H130" s="603"/>
      <c r="I130" s="371"/>
      <c r="J130" s="372"/>
      <c r="K130" s="378"/>
      <c r="L130" s="374" t="s">
        <v>547</v>
      </c>
      <c r="M130" s="375"/>
      <c r="N130" s="376"/>
      <c r="O130" s="377"/>
    </row>
    <row r="131" spans="1:15" ht="51.95" customHeight="1" x14ac:dyDescent="0.15">
      <c r="A131" s="369">
        <v>123</v>
      </c>
      <c r="B131" s="370"/>
      <c r="C131" s="601"/>
      <c r="D131" s="602"/>
      <c r="E131" s="602"/>
      <c r="F131" s="602"/>
      <c r="G131" s="602"/>
      <c r="H131" s="603"/>
      <c r="I131" s="371"/>
      <c r="J131" s="372"/>
      <c r="K131" s="378"/>
      <c r="L131" s="374" t="s">
        <v>547</v>
      </c>
      <c r="M131" s="375"/>
      <c r="N131" s="376"/>
      <c r="O131" s="377"/>
    </row>
    <row r="132" spans="1:15" ht="51.95" customHeight="1" x14ac:dyDescent="0.15">
      <c r="A132" s="369">
        <v>124</v>
      </c>
      <c r="B132" s="370"/>
      <c r="C132" s="601"/>
      <c r="D132" s="602"/>
      <c r="E132" s="602"/>
      <c r="F132" s="602"/>
      <c r="G132" s="602"/>
      <c r="H132" s="603"/>
      <c r="I132" s="371"/>
      <c r="J132" s="372"/>
      <c r="K132" s="378"/>
      <c r="L132" s="374" t="s">
        <v>547</v>
      </c>
      <c r="M132" s="375"/>
      <c r="N132" s="376"/>
      <c r="O132" s="377"/>
    </row>
    <row r="133" spans="1:15" ht="51.95" customHeight="1" x14ac:dyDescent="0.15">
      <c r="A133" s="369">
        <v>125</v>
      </c>
      <c r="B133" s="370"/>
      <c r="C133" s="601"/>
      <c r="D133" s="602"/>
      <c r="E133" s="602"/>
      <c r="F133" s="602"/>
      <c r="G133" s="602"/>
      <c r="H133" s="603"/>
      <c r="I133" s="371"/>
      <c r="J133" s="372"/>
      <c r="K133" s="378"/>
      <c r="L133" s="374" t="s">
        <v>547</v>
      </c>
      <c r="M133" s="375"/>
      <c r="N133" s="376"/>
      <c r="O133" s="377"/>
    </row>
    <row r="134" spans="1:15" ht="51.95" customHeight="1" x14ac:dyDescent="0.15">
      <c r="A134" s="369">
        <v>126</v>
      </c>
      <c r="B134" s="370"/>
      <c r="C134" s="601"/>
      <c r="D134" s="602"/>
      <c r="E134" s="602"/>
      <c r="F134" s="602"/>
      <c r="G134" s="602"/>
      <c r="H134" s="603"/>
      <c r="I134" s="371"/>
      <c r="J134" s="372"/>
      <c r="K134" s="378"/>
      <c r="L134" s="374" t="s">
        <v>547</v>
      </c>
      <c r="M134" s="375"/>
      <c r="N134" s="376"/>
      <c r="O134" s="377"/>
    </row>
    <row r="135" spans="1:15" ht="51.95" customHeight="1" x14ac:dyDescent="0.15">
      <c r="A135" s="369">
        <v>127</v>
      </c>
      <c r="B135" s="370"/>
      <c r="C135" s="601"/>
      <c r="D135" s="602"/>
      <c r="E135" s="602"/>
      <c r="F135" s="602"/>
      <c r="G135" s="602"/>
      <c r="H135" s="603"/>
      <c r="I135" s="371"/>
      <c r="J135" s="372"/>
      <c r="K135" s="378"/>
      <c r="L135" s="374" t="s">
        <v>547</v>
      </c>
      <c r="M135" s="375"/>
      <c r="N135" s="376"/>
      <c r="O135" s="377"/>
    </row>
    <row r="136" spans="1:15" ht="51.95" customHeight="1" x14ac:dyDescent="0.15">
      <c r="A136" s="369">
        <v>128</v>
      </c>
      <c r="B136" s="370"/>
      <c r="C136" s="601"/>
      <c r="D136" s="602"/>
      <c r="E136" s="602"/>
      <c r="F136" s="602"/>
      <c r="G136" s="602"/>
      <c r="H136" s="603"/>
      <c r="I136" s="371"/>
      <c r="J136" s="372"/>
      <c r="K136" s="378"/>
      <c r="L136" s="374" t="s">
        <v>547</v>
      </c>
      <c r="M136" s="375"/>
      <c r="N136" s="376"/>
      <c r="O136" s="377"/>
    </row>
    <row r="137" spans="1:15" ht="51.95" customHeight="1" x14ac:dyDescent="0.15">
      <c r="A137" s="369">
        <v>129</v>
      </c>
      <c r="B137" s="370"/>
      <c r="C137" s="601"/>
      <c r="D137" s="602"/>
      <c r="E137" s="602"/>
      <c r="F137" s="602"/>
      <c r="G137" s="602"/>
      <c r="H137" s="603"/>
      <c r="I137" s="371"/>
      <c r="J137" s="372"/>
      <c r="K137" s="378"/>
      <c r="L137" s="374" t="s">
        <v>547</v>
      </c>
      <c r="M137" s="375"/>
      <c r="N137" s="376"/>
      <c r="O137" s="377"/>
    </row>
    <row r="138" spans="1:15" ht="51.95" customHeight="1" x14ac:dyDescent="0.15">
      <c r="A138" s="369">
        <v>130</v>
      </c>
      <c r="B138" s="370"/>
      <c r="C138" s="601"/>
      <c r="D138" s="602"/>
      <c r="E138" s="602"/>
      <c r="F138" s="602"/>
      <c r="G138" s="602"/>
      <c r="H138" s="603"/>
      <c r="I138" s="371"/>
      <c r="J138" s="372"/>
      <c r="K138" s="378"/>
      <c r="L138" s="374" t="s">
        <v>547</v>
      </c>
      <c r="M138" s="375"/>
      <c r="N138" s="376"/>
      <c r="O138" s="377"/>
    </row>
    <row r="139" spans="1:15" ht="51.95" customHeight="1" x14ac:dyDescent="0.15">
      <c r="A139" s="369">
        <v>131</v>
      </c>
      <c r="B139" s="370"/>
      <c r="C139" s="601"/>
      <c r="D139" s="602"/>
      <c r="E139" s="602"/>
      <c r="F139" s="602"/>
      <c r="G139" s="602"/>
      <c r="H139" s="603"/>
      <c r="I139" s="371"/>
      <c r="J139" s="372"/>
      <c r="K139" s="378"/>
      <c r="L139" s="374" t="s">
        <v>547</v>
      </c>
      <c r="M139" s="375"/>
      <c r="N139" s="376"/>
      <c r="O139" s="377"/>
    </row>
    <row r="140" spans="1:15" ht="51.95" customHeight="1" x14ac:dyDescent="0.15">
      <c r="A140" s="369">
        <v>132</v>
      </c>
      <c r="B140" s="370"/>
      <c r="C140" s="601"/>
      <c r="D140" s="602"/>
      <c r="E140" s="602"/>
      <c r="F140" s="602"/>
      <c r="G140" s="602"/>
      <c r="H140" s="603"/>
      <c r="I140" s="371"/>
      <c r="J140" s="372"/>
      <c r="K140" s="378"/>
      <c r="L140" s="374" t="s">
        <v>547</v>
      </c>
      <c r="M140" s="375"/>
      <c r="N140" s="376"/>
      <c r="O140" s="377"/>
    </row>
    <row r="141" spans="1:15" ht="51.95" customHeight="1" x14ac:dyDescent="0.15">
      <c r="A141" s="369">
        <v>133</v>
      </c>
      <c r="B141" s="370"/>
      <c r="C141" s="601"/>
      <c r="D141" s="602"/>
      <c r="E141" s="602"/>
      <c r="F141" s="602"/>
      <c r="G141" s="602"/>
      <c r="H141" s="603"/>
      <c r="I141" s="371"/>
      <c r="J141" s="372"/>
      <c r="K141" s="378"/>
      <c r="L141" s="374" t="s">
        <v>547</v>
      </c>
      <c r="M141" s="375"/>
      <c r="N141" s="376"/>
      <c r="O141" s="377"/>
    </row>
    <row r="142" spans="1:15" ht="51.95" customHeight="1" x14ac:dyDescent="0.15">
      <c r="A142" s="369">
        <v>134</v>
      </c>
      <c r="B142" s="370"/>
      <c r="C142" s="601"/>
      <c r="D142" s="602"/>
      <c r="E142" s="602"/>
      <c r="F142" s="602"/>
      <c r="G142" s="602"/>
      <c r="H142" s="603"/>
      <c r="I142" s="371"/>
      <c r="J142" s="372"/>
      <c r="K142" s="378"/>
      <c r="L142" s="374" t="s">
        <v>547</v>
      </c>
      <c r="M142" s="375"/>
      <c r="N142" s="376"/>
      <c r="O142" s="377"/>
    </row>
    <row r="143" spans="1:15" ht="51.95" customHeight="1" x14ac:dyDescent="0.15">
      <c r="A143" s="369">
        <v>135</v>
      </c>
      <c r="B143" s="370"/>
      <c r="C143" s="601"/>
      <c r="D143" s="602"/>
      <c r="E143" s="602"/>
      <c r="F143" s="602"/>
      <c r="G143" s="602"/>
      <c r="H143" s="603"/>
      <c r="I143" s="371"/>
      <c r="J143" s="372"/>
      <c r="K143" s="378"/>
      <c r="L143" s="374" t="s">
        <v>547</v>
      </c>
      <c r="M143" s="375"/>
      <c r="N143" s="376"/>
      <c r="O143" s="377"/>
    </row>
    <row r="144" spans="1:15" ht="51.95" customHeight="1" x14ac:dyDescent="0.15">
      <c r="A144" s="369">
        <v>136</v>
      </c>
      <c r="B144" s="370"/>
      <c r="C144" s="601"/>
      <c r="D144" s="602"/>
      <c r="E144" s="602"/>
      <c r="F144" s="602"/>
      <c r="G144" s="602"/>
      <c r="H144" s="603"/>
      <c r="I144" s="371"/>
      <c r="J144" s="372"/>
      <c r="K144" s="378"/>
      <c r="L144" s="374" t="s">
        <v>547</v>
      </c>
      <c r="M144" s="375"/>
      <c r="N144" s="376"/>
      <c r="O144" s="377"/>
    </row>
    <row r="145" spans="1:15" ht="51.95" customHeight="1" x14ac:dyDescent="0.15">
      <c r="A145" s="369">
        <v>137</v>
      </c>
      <c r="B145" s="370"/>
      <c r="C145" s="601"/>
      <c r="D145" s="602"/>
      <c r="E145" s="602"/>
      <c r="F145" s="602"/>
      <c r="G145" s="602"/>
      <c r="H145" s="603"/>
      <c r="I145" s="371"/>
      <c r="J145" s="372"/>
      <c r="K145" s="378"/>
      <c r="L145" s="374" t="s">
        <v>547</v>
      </c>
      <c r="M145" s="375"/>
      <c r="N145" s="376"/>
      <c r="O145" s="377"/>
    </row>
    <row r="146" spans="1:15" ht="51.95" customHeight="1" x14ac:dyDescent="0.15">
      <c r="A146" s="369">
        <v>138</v>
      </c>
      <c r="B146" s="370"/>
      <c r="C146" s="601"/>
      <c r="D146" s="602"/>
      <c r="E146" s="602"/>
      <c r="F146" s="602"/>
      <c r="G146" s="602"/>
      <c r="H146" s="603"/>
      <c r="I146" s="371"/>
      <c r="J146" s="372"/>
      <c r="K146" s="378"/>
      <c r="L146" s="374" t="s">
        <v>547</v>
      </c>
      <c r="M146" s="375"/>
      <c r="N146" s="376"/>
      <c r="O146" s="377"/>
    </row>
    <row r="147" spans="1:15" ht="51.95" customHeight="1" x14ac:dyDescent="0.15">
      <c r="A147" s="369">
        <v>139</v>
      </c>
      <c r="B147" s="370"/>
      <c r="C147" s="601"/>
      <c r="D147" s="602"/>
      <c r="E147" s="602"/>
      <c r="F147" s="602"/>
      <c r="G147" s="602"/>
      <c r="H147" s="603"/>
      <c r="I147" s="371"/>
      <c r="J147" s="372"/>
      <c r="K147" s="378"/>
      <c r="L147" s="374" t="s">
        <v>547</v>
      </c>
      <c r="M147" s="375"/>
      <c r="N147" s="376"/>
      <c r="O147" s="377"/>
    </row>
    <row r="148" spans="1:15" ht="51.95" customHeight="1" x14ac:dyDescent="0.15">
      <c r="A148" s="369">
        <v>140</v>
      </c>
      <c r="B148" s="370"/>
      <c r="C148" s="601"/>
      <c r="D148" s="602"/>
      <c r="E148" s="602"/>
      <c r="F148" s="602"/>
      <c r="G148" s="602"/>
      <c r="H148" s="603"/>
      <c r="I148" s="371"/>
      <c r="J148" s="372"/>
      <c r="K148" s="378"/>
      <c r="L148" s="374" t="s">
        <v>547</v>
      </c>
      <c r="M148" s="375"/>
      <c r="N148" s="376"/>
      <c r="O148" s="377"/>
    </row>
    <row r="149" spans="1:15" ht="51.95" customHeight="1" x14ac:dyDescent="0.15">
      <c r="A149" s="369">
        <v>141</v>
      </c>
      <c r="B149" s="370"/>
      <c r="C149" s="601"/>
      <c r="D149" s="602"/>
      <c r="E149" s="602"/>
      <c r="F149" s="602"/>
      <c r="G149" s="602"/>
      <c r="H149" s="603"/>
      <c r="I149" s="371"/>
      <c r="J149" s="372"/>
      <c r="K149" s="378"/>
      <c r="L149" s="374" t="s">
        <v>547</v>
      </c>
      <c r="M149" s="375"/>
      <c r="N149" s="376"/>
      <c r="O149" s="377"/>
    </row>
    <row r="150" spans="1:15" ht="51.95" customHeight="1" x14ac:dyDescent="0.15">
      <c r="A150" s="369">
        <v>142</v>
      </c>
      <c r="B150" s="370"/>
      <c r="C150" s="601"/>
      <c r="D150" s="602"/>
      <c r="E150" s="602"/>
      <c r="F150" s="602"/>
      <c r="G150" s="602"/>
      <c r="H150" s="603"/>
      <c r="I150" s="371"/>
      <c r="J150" s="372"/>
      <c r="K150" s="378"/>
      <c r="L150" s="374" t="s">
        <v>547</v>
      </c>
      <c r="M150" s="375"/>
      <c r="N150" s="376"/>
      <c r="O150" s="377"/>
    </row>
    <row r="151" spans="1:15" ht="51.95" customHeight="1" x14ac:dyDescent="0.15">
      <c r="A151" s="369">
        <v>143</v>
      </c>
      <c r="B151" s="370"/>
      <c r="C151" s="601"/>
      <c r="D151" s="602"/>
      <c r="E151" s="602"/>
      <c r="F151" s="602"/>
      <c r="G151" s="602"/>
      <c r="H151" s="603"/>
      <c r="I151" s="371"/>
      <c r="J151" s="372"/>
      <c r="K151" s="378"/>
      <c r="L151" s="374" t="s">
        <v>547</v>
      </c>
      <c r="M151" s="375"/>
      <c r="N151" s="376"/>
      <c r="O151" s="377"/>
    </row>
    <row r="152" spans="1:15" ht="51.95" customHeight="1" x14ac:dyDescent="0.15">
      <c r="A152" s="369">
        <v>144</v>
      </c>
      <c r="B152" s="370"/>
      <c r="C152" s="601"/>
      <c r="D152" s="602"/>
      <c r="E152" s="602"/>
      <c r="F152" s="602"/>
      <c r="G152" s="602"/>
      <c r="H152" s="603"/>
      <c r="I152" s="371"/>
      <c r="J152" s="372"/>
      <c r="K152" s="378"/>
      <c r="L152" s="374" t="s">
        <v>547</v>
      </c>
      <c r="M152" s="375"/>
      <c r="N152" s="376"/>
      <c r="O152" s="377"/>
    </row>
    <row r="153" spans="1:15" ht="51.95" customHeight="1" x14ac:dyDescent="0.15">
      <c r="A153" s="369">
        <v>145</v>
      </c>
      <c r="B153" s="370"/>
      <c r="C153" s="601"/>
      <c r="D153" s="602"/>
      <c r="E153" s="602"/>
      <c r="F153" s="602"/>
      <c r="G153" s="602"/>
      <c r="H153" s="603"/>
      <c r="I153" s="371"/>
      <c r="J153" s="372"/>
      <c r="K153" s="378"/>
      <c r="L153" s="374" t="s">
        <v>547</v>
      </c>
      <c r="M153" s="375"/>
      <c r="N153" s="376"/>
      <c r="O153" s="377"/>
    </row>
    <row r="154" spans="1:15" ht="51.95" customHeight="1" x14ac:dyDescent="0.15">
      <c r="A154" s="369">
        <v>146</v>
      </c>
      <c r="B154" s="370"/>
      <c r="C154" s="601"/>
      <c r="D154" s="602"/>
      <c r="E154" s="602"/>
      <c r="F154" s="602"/>
      <c r="G154" s="602"/>
      <c r="H154" s="603"/>
      <c r="I154" s="371"/>
      <c r="J154" s="372"/>
      <c r="K154" s="378"/>
      <c r="L154" s="374" t="s">
        <v>547</v>
      </c>
      <c r="M154" s="375"/>
      <c r="N154" s="376"/>
      <c r="O154" s="377"/>
    </row>
    <row r="155" spans="1:15" ht="51.95" customHeight="1" x14ac:dyDescent="0.15">
      <c r="A155" s="369">
        <v>147</v>
      </c>
      <c r="B155" s="370"/>
      <c r="C155" s="601"/>
      <c r="D155" s="602"/>
      <c r="E155" s="602"/>
      <c r="F155" s="602"/>
      <c r="G155" s="602"/>
      <c r="H155" s="603"/>
      <c r="I155" s="371"/>
      <c r="J155" s="372"/>
      <c r="K155" s="378"/>
      <c r="L155" s="374" t="s">
        <v>547</v>
      </c>
      <c r="M155" s="375"/>
      <c r="N155" s="376"/>
      <c r="O155" s="377"/>
    </row>
    <row r="156" spans="1:15" ht="51.95" customHeight="1" x14ac:dyDescent="0.15">
      <c r="A156" s="369">
        <v>148</v>
      </c>
      <c r="B156" s="370"/>
      <c r="C156" s="601"/>
      <c r="D156" s="602"/>
      <c r="E156" s="602"/>
      <c r="F156" s="602"/>
      <c r="G156" s="602"/>
      <c r="H156" s="603"/>
      <c r="I156" s="371"/>
      <c r="J156" s="372"/>
      <c r="K156" s="378"/>
      <c r="L156" s="374" t="s">
        <v>547</v>
      </c>
      <c r="M156" s="375"/>
      <c r="N156" s="376"/>
      <c r="O156" s="377"/>
    </row>
    <row r="157" spans="1:15" ht="51.95" customHeight="1" x14ac:dyDescent="0.15">
      <c r="A157" s="369">
        <v>149</v>
      </c>
      <c r="B157" s="370"/>
      <c r="C157" s="601"/>
      <c r="D157" s="602"/>
      <c r="E157" s="602"/>
      <c r="F157" s="602"/>
      <c r="G157" s="602"/>
      <c r="H157" s="603"/>
      <c r="I157" s="371"/>
      <c r="J157" s="372"/>
      <c r="K157" s="378"/>
      <c r="L157" s="374" t="s">
        <v>547</v>
      </c>
      <c r="M157" s="375"/>
      <c r="N157" s="376"/>
      <c r="O157" s="377"/>
    </row>
    <row r="158" spans="1:15" ht="51.95" customHeight="1" x14ac:dyDescent="0.15">
      <c r="A158" s="369">
        <v>150</v>
      </c>
      <c r="B158" s="370"/>
      <c r="C158" s="601"/>
      <c r="D158" s="602"/>
      <c r="E158" s="602"/>
      <c r="F158" s="602"/>
      <c r="G158" s="602"/>
      <c r="H158" s="603"/>
      <c r="I158" s="371"/>
      <c r="J158" s="372"/>
      <c r="K158" s="378"/>
      <c r="L158" s="374" t="s">
        <v>547</v>
      </c>
      <c r="M158" s="375"/>
      <c r="N158" s="376"/>
      <c r="O158" s="377"/>
    </row>
    <row r="159" spans="1:15" ht="51.95" customHeight="1" x14ac:dyDescent="0.15">
      <c r="A159" s="369">
        <v>151</v>
      </c>
      <c r="B159" s="370"/>
      <c r="C159" s="601"/>
      <c r="D159" s="602"/>
      <c r="E159" s="602"/>
      <c r="F159" s="602"/>
      <c r="G159" s="602"/>
      <c r="H159" s="603"/>
      <c r="I159" s="371"/>
      <c r="J159" s="372"/>
      <c r="K159" s="378"/>
      <c r="L159" s="374" t="s">
        <v>547</v>
      </c>
      <c r="M159" s="375"/>
      <c r="N159" s="376"/>
      <c r="O159" s="377"/>
    </row>
    <row r="160" spans="1:15" ht="51.95" customHeight="1" x14ac:dyDescent="0.15">
      <c r="A160" s="369">
        <v>152</v>
      </c>
      <c r="B160" s="370"/>
      <c r="C160" s="601"/>
      <c r="D160" s="602"/>
      <c r="E160" s="602"/>
      <c r="F160" s="602"/>
      <c r="G160" s="602"/>
      <c r="H160" s="603"/>
      <c r="I160" s="371"/>
      <c r="J160" s="372"/>
      <c r="K160" s="378"/>
      <c r="L160" s="374" t="s">
        <v>547</v>
      </c>
      <c r="M160" s="375"/>
      <c r="N160" s="376"/>
      <c r="O160" s="377"/>
    </row>
    <row r="161" spans="1:15" ht="51.95" customHeight="1" x14ac:dyDescent="0.15">
      <c r="A161" s="369">
        <v>153</v>
      </c>
      <c r="B161" s="370"/>
      <c r="C161" s="601"/>
      <c r="D161" s="602"/>
      <c r="E161" s="602"/>
      <c r="F161" s="602"/>
      <c r="G161" s="602"/>
      <c r="H161" s="603"/>
      <c r="I161" s="371"/>
      <c r="J161" s="372"/>
      <c r="K161" s="378"/>
      <c r="L161" s="374" t="s">
        <v>547</v>
      </c>
      <c r="M161" s="375"/>
      <c r="N161" s="376"/>
      <c r="O161" s="377"/>
    </row>
    <row r="162" spans="1:15" ht="51.95" customHeight="1" x14ac:dyDescent="0.15">
      <c r="A162" s="369">
        <v>154</v>
      </c>
      <c r="B162" s="370"/>
      <c r="C162" s="601"/>
      <c r="D162" s="602"/>
      <c r="E162" s="602"/>
      <c r="F162" s="602"/>
      <c r="G162" s="602"/>
      <c r="H162" s="603"/>
      <c r="I162" s="371"/>
      <c r="J162" s="372"/>
      <c r="K162" s="378"/>
      <c r="L162" s="374" t="s">
        <v>547</v>
      </c>
      <c r="M162" s="375"/>
      <c r="N162" s="376"/>
      <c r="O162" s="377"/>
    </row>
    <row r="163" spans="1:15" ht="51.95" customHeight="1" x14ac:dyDescent="0.15">
      <c r="A163" s="369">
        <v>155</v>
      </c>
      <c r="B163" s="370"/>
      <c r="C163" s="601"/>
      <c r="D163" s="602"/>
      <c r="E163" s="602"/>
      <c r="F163" s="602"/>
      <c r="G163" s="602"/>
      <c r="H163" s="603"/>
      <c r="I163" s="371"/>
      <c r="J163" s="372"/>
      <c r="K163" s="378"/>
      <c r="L163" s="374" t="s">
        <v>547</v>
      </c>
      <c r="M163" s="375"/>
      <c r="N163" s="376"/>
      <c r="O163" s="377"/>
    </row>
    <row r="164" spans="1:15" ht="51.95" customHeight="1" x14ac:dyDescent="0.15">
      <c r="A164" s="369">
        <v>156</v>
      </c>
      <c r="B164" s="370"/>
      <c r="C164" s="601"/>
      <c r="D164" s="602"/>
      <c r="E164" s="602"/>
      <c r="F164" s="602"/>
      <c r="G164" s="602"/>
      <c r="H164" s="603"/>
      <c r="I164" s="371"/>
      <c r="J164" s="372"/>
      <c r="K164" s="378"/>
      <c r="L164" s="374" t="s">
        <v>547</v>
      </c>
      <c r="M164" s="375"/>
      <c r="N164" s="376"/>
      <c r="O164" s="377"/>
    </row>
    <row r="165" spans="1:15" ht="51.95" customHeight="1" x14ac:dyDescent="0.15">
      <c r="A165" s="369">
        <v>157</v>
      </c>
      <c r="B165" s="370"/>
      <c r="C165" s="601"/>
      <c r="D165" s="602"/>
      <c r="E165" s="602"/>
      <c r="F165" s="602"/>
      <c r="G165" s="602"/>
      <c r="H165" s="603"/>
      <c r="I165" s="371"/>
      <c r="J165" s="372"/>
      <c r="K165" s="378"/>
      <c r="L165" s="374" t="s">
        <v>547</v>
      </c>
      <c r="M165" s="375"/>
      <c r="N165" s="376"/>
      <c r="O165" s="377"/>
    </row>
    <row r="166" spans="1:15" ht="51.95" customHeight="1" x14ac:dyDescent="0.15">
      <c r="A166" s="369">
        <v>158</v>
      </c>
      <c r="B166" s="370"/>
      <c r="C166" s="601"/>
      <c r="D166" s="602"/>
      <c r="E166" s="602"/>
      <c r="F166" s="602"/>
      <c r="G166" s="602"/>
      <c r="H166" s="603"/>
      <c r="I166" s="371"/>
      <c r="J166" s="372"/>
      <c r="K166" s="378"/>
      <c r="L166" s="374" t="s">
        <v>547</v>
      </c>
      <c r="M166" s="375"/>
      <c r="N166" s="376"/>
      <c r="O166" s="377"/>
    </row>
    <row r="167" spans="1:15" ht="51.95" customHeight="1" x14ac:dyDescent="0.15">
      <c r="A167" s="369">
        <v>159</v>
      </c>
      <c r="B167" s="370"/>
      <c r="C167" s="601"/>
      <c r="D167" s="602"/>
      <c r="E167" s="602"/>
      <c r="F167" s="602"/>
      <c r="G167" s="602"/>
      <c r="H167" s="603"/>
      <c r="I167" s="371"/>
      <c r="J167" s="372"/>
      <c r="K167" s="378"/>
      <c r="L167" s="374" t="s">
        <v>547</v>
      </c>
      <c r="M167" s="375"/>
      <c r="N167" s="376"/>
      <c r="O167" s="377"/>
    </row>
    <row r="168" spans="1:15" ht="51.95" customHeight="1" x14ac:dyDescent="0.15">
      <c r="A168" s="369">
        <v>160</v>
      </c>
      <c r="B168" s="370"/>
      <c r="C168" s="601"/>
      <c r="D168" s="602"/>
      <c r="E168" s="602"/>
      <c r="F168" s="602"/>
      <c r="G168" s="602"/>
      <c r="H168" s="603"/>
      <c r="I168" s="371"/>
      <c r="J168" s="372"/>
      <c r="K168" s="378"/>
      <c r="L168" s="374" t="s">
        <v>547</v>
      </c>
      <c r="M168" s="375"/>
      <c r="N168" s="376"/>
      <c r="O168" s="377"/>
    </row>
    <row r="169" spans="1:15" ht="51.95" customHeight="1" x14ac:dyDescent="0.15">
      <c r="A169" s="369">
        <v>161</v>
      </c>
      <c r="B169" s="370"/>
      <c r="C169" s="601"/>
      <c r="D169" s="602"/>
      <c r="E169" s="602"/>
      <c r="F169" s="602"/>
      <c r="G169" s="602"/>
      <c r="H169" s="603"/>
      <c r="I169" s="371"/>
      <c r="J169" s="372"/>
      <c r="K169" s="378"/>
      <c r="L169" s="374" t="s">
        <v>547</v>
      </c>
      <c r="M169" s="375"/>
      <c r="N169" s="376"/>
      <c r="O169" s="377"/>
    </row>
    <row r="170" spans="1:15" ht="51.95" customHeight="1" x14ac:dyDescent="0.15">
      <c r="A170" s="369">
        <v>162</v>
      </c>
      <c r="B170" s="370"/>
      <c r="C170" s="601"/>
      <c r="D170" s="602"/>
      <c r="E170" s="602"/>
      <c r="F170" s="602"/>
      <c r="G170" s="602"/>
      <c r="H170" s="603"/>
      <c r="I170" s="371"/>
      <c r="J170" s="372"/>
      <c r="K170" s="378"/>
      <c r="L170" s="374" t="s">
        <v>547</v>
      </c>
      <c r="M170" s="375"/>
      <c r="N170" s="376"/>
      <c r="O170" s="377"/>
    </row>
    <row r="171" spans="1:15" ht="51.95" customHeight="1" x14ac:dyDescent="0.15">
      <c r="A171" s="369">
        <v>163</v>
      </c>
      <c r="B171" s="370"/>
      <c r="C171" s="601"/>
      <c r="D171" s="602"/>
      <c r="E171" s="602"/>
      <c r="F171" s="602"/>
      <c r="G171" s="602"/>
      <c r="H171" s="603"/>
      <c r="I171" s="371"/>
      <c r="J171" s="372"/>
      <c r="K171" s="378"/>
      <c r="L171" s="374" t="s">
        <v>547</v>
      </c>
      <c r="M171" s="375"/>
      <c r="N171" s="376"/>
      <c r="O171" s="377"/>
    </row>
    <row r="172" spans="1:15" ht="51.95" customHeight="1" x14ac:dyDescent="0.15">
      <c r="A172" s="369">
        <v>164</v>
      </c>
      <c r="B172" s="370"/>
      <c r="C172" s="601"/>
      <c r="D172" s="602"/>
      <c r="E172" s="602"/>
      <c r="F172" s="602"/>
      <c r="G172" s="602"/>
      <c r="H172" s="603"/>
      <c r="I172" s="371"/>
      <c r="J172" s="372"/>
      <c r="K172" s="378"/>
      <c r="L172" s="374" t="s">
        <v>547</v>
      </c>
      <c r="M172" s="375"/>
      <c r="N172" s="376"/>
      <c r="O172" s="377"/>
    </row>
    <row r="173" spans="1:15" ht="51.95" customHeight="1" x14ac:dyDescent="0.15">
      <c r="A173" s="369">
        <v>165</v>
      </c>
      <c r="B173" s="370"/>
      <c r="C173" s="601"/>
      <c r="D173" s="602"/>
      <c r="E173" s="602"/>
      <c r="F173" s="602"/>
      <c r="G173" s="602"/>
      <c r="H173" s="603"/>
      <c r="I173" s="371"/>
      <c r="J173" s="372"/>
      <c r="K173" s="378"/>
      <c r="L173" s="374" t="s">
        <v>547</v>
      </c>
      <c r="M173" s="375"/>
      <c r="N173" s="376"/>
      <c r="O173" s="377"/>
    </row>
    <row r="174" spans="1:15" ht="51.95" customHeight="1" x14ac:dyDescent="0.15">
      <c r="A174" s="369">
        <v>166</v>
      </c>
      <c r="B174" s="370"/>
      <c r="C174" s="601"/>
      <c r="D174" s="602"/>
      <c r="E174" s="602"/>
      <c r="F174" s="602"/>
      <c r="G174" s="602"/>
      <c r="H174" s="603"/>
      <c r="I174" s="371"/>
      <c r="J174" s="372"/>
      <c r="K174" s="378"/>
      <c r="L174" s="374" t="s">
        <v>547</v>
      </c>
      <c r="M174" s="375"/>
      <c r="N174" s="376"/>
      <c r="O174" s="377"/>
    </row>
    <row r="175" spans="1:15" ht="51.95" customHeight="1" x14ac:dyDescent="0.15">
      <c r="A175" s="369">
        <v>167</v>
      </c>
      <c r="B175" s="370"/>
      <c r="C175" s="601"/>
      <c r="D175" s="602"/>
      <c r="E175" s="602"/>
      <c r="F175" s="602"/>
      <c r="G175" s="602"/>
      <c r="H175" s="603"/>
      <c r="I175" s="371"/>
      <c r="J175" s="372"/>
      <c r="K175" s="378"/>
      <c r="L175" s="374" t="s">
        <v>547</v>
      </c>
      <c r="M175" s="375"/>
      <c r="N175" s="376"/>
      <c r="O175" s="377"/>
    </row>
    <row r="176" spans="1:15" ht="51.95" customHeight="1" x14ac:dyDescent="0.15">
      <c r="A176" s="369">
        <v>168</v>
      </c>
      <c r="B176" s="370"/>
      <c r="C176" s="601"/>
      <c r="D176" s="602"/>
      <c r="E176" s="602"/>
      <c r="F176" s="602"/>
      <c r="G176" s="602"/>
      <c r="H176" s="603"/>
      <c r="I176" s="371"/>
      <c r="J176" s="372"/>
      <c r="K176" s="378"/>
      <c r="L176" s="374" t="s">
        <v>547</v>
      </c>
      <c r="M176" s="375"/>
      <c r="N176" s="376"/>
      <c r="O176" s="377"/>
    </row>
    <row r="177" spans="1:15" ht="51.95" customHeight="1" x14ac:dyDescent="0.15">
      <c r="A177" s="369">
        <v>169</v>
      </c>
      <c r="B177" s="370"/>
      <c r="C177" s="601"/>
      <c r="D177" s="602"/>
      <c r="E177" s="602"/>
      <c r="F177" s="602"/>
      <c r="G177" s="602"/>
      <c r="H177" s="603"/>
      <c r="I177" s="371"/>
      <c r="J177" s="372"/>
      <c r="K177" s="378"/>
      <c r="L177" s="374" t="s">
        <v>547</v>
      </c>
      <c r="M177" s="375"/>
      <c r="N177" s="376"/>
      <c r="O177" s="377"/>
    </row>
    <row r="178" spans="1:15" ht="51.95" customHeight="1" x14ac:dyDescent="0.15">
      <c r="A178" s="369">
        <v>170</v>
      </c>
      <c r="B178" s="370"/>
      <c r="C178" s="601"/>
      <c r="D178" s="602"/>
      <c r="E178" s="602"/>
      <c r="F178" s="602"/>
      <c r="G178" s="602"/>
      <c r="H178" s="603"/>
      <c r="I178" s="371"/>
      <c r="J178" s="372"/>
      <c r="K178" s="378"/>
      <c r="L178" s="374" t="s">
        <v>547</v>
      </c>
      <c r="M178" s="375"/>
      <c r="N178" s="376"/>
      <c r="O178" s="377"/>
    </row>
    <row r="179" spans="1:15" ht="51.95" customHeight="1" x14ac:dyDescent="0.15">
      <c r="A179" s="369">
        <v>171</v>
      </c>
      <c r="B179" s="370"/>
      <c r="C179" s="601"/>
      <c r="D179" s="602"/>
      <c r="E179" s="602"/>
      <c r="F179" s="602"/>
      <c r="G179" s="602"/>
      <c r="H179" s="603"/>
      <c r="I179" s="371"/>
      <c r="J179" s="372"/>
      <c r="K179" s="378"/>
      <c r="L179" s="374" t="s">
        <v>547</v>
      </c>
      <c r="M179" s="375"/>
      <c r="N179" s="376"/>
      <c r="O179" s="377"/>
    </row>
    <row r="180" spans="1:15" ht="51.95" customHeight="1" x14ac:dyDescent="0.15">
      <c r="A180" s="369">
        <v>172</v>
      </c>
      <c r="B180" s="370"/>
      <c r="C180" s="601"/>
      <c r="D180" s="602"/>
      <c r="E180" s="602"/>
      <c r="F180" s="602"/>
      <c r="G180" s="602"/>
      <c r="H180" s="603"/>
      <c r="I180" s="371"/>
      <c r="J180" s="372"/>
      <c r="K180" s="378"/>
      <c r="L180" s="374" t="s">
        <v>547</v>
      </c>
      <c r="M180" s="375"/>
      <c r="N180" s="376"/>
      <c r="O180" s="377"/>
    </row>
    <row r="181" spans="1:15" ht="51.95" customHeight="1" x14ac:dyDescent="0.15">
      <c r="A181" s="369">
        <v>173</v>
      </c>
      <c r="B181" s="370"/>
      <c r="C181" s="601"/>
      <c r="D181" s="602"/>
      <c r="E181" s="602"/>
      <c r="F181" s="602"/>
      <c r="G181" s="602"/>
      <c r="H181" s="603"/>
      <c r="I181" s="371"/>
      <c r="J181" s="372"/>
      <c r="K181" s="378"/>
      <c r="L181" s="374" t="s">
        <v>547</v>
      </c>
      <c r="M181" s="375"/>
      <c r="N181" s="376"/>
      <c r="O181" s="377"/>
    </row>
    <row r="182" spans="1:15" ht="51.95" customHeight="1" x14ac:dyDescent="0.15">
      <c r="A182" s="369">
        <v>174</v>
      </c>
      <c r="B182" s="370"/>
      <c r="C182" s="601"/>
      <c r="D182" s="602"/>
      <c r="E182" s="602"/>
      <c r="F182" s="602"/>
      <c r="G182" s="602"/>
      <c r="H182" s="603"/>
      <c r="I182" s="371"/>
      <c r="J182" s="372"/>
      <c r="K182" s="378"/>
      <c r="L182" s="374" t="s">
        <v>547</v>
      </c>
      <c r="M182" s="375"/>
      <c r="N182" s="376"/>
      <c r="O182" s="377"/>
    </row>
    <row r="183" spans="1:15" ht="51.95" customHeight="1" x14ac:dyDescent="0.15">
      <c r="A183" s="369">
        <v>175</v>
      </c>
      <c r="B183" s="370"/>
      <c r="C183" s="601"/>
      <c r="D183" s="602"/>
      <c r="E183" s="602"/>
      <c r="F183" s="602"/>
      <c r="G183" s="602"/>
      <c r="H183" s="603"/>
      <c r="I183" s="371"/>
      <c r="J183" s="372"/>
      <c r="K183" s="378"/>
      <c r="L183" s="374" t="s">
        <v>547</v>
      </c>
      <c r="M183" s="375"/>
      <c r="N183" s="376"/>
      <c r="O183" s="377"/>
    </row>
    <row r="184" spans="1:15" ht="51.95" customHeight="1" x14ac:dyDescent="0.15">
      <c r="A184" s="369">
        <v>176</v>
      </c>
      <c r="B184" s="370"/>
      <c r="C184" s="601"/>
      <c r="D184" s="602"/>
      <c r="E184" s="602"/>
      <c r="F184" s="602"/>
      <c r="G184" s="602"/>
      <c r="H184" s="603"/>
      <c r="I184" s="371"/>
      <c r="J184" s="372"/>
      <c r="K184" s="378"/>
      <c r="L184" s="374" t="s">
        <v>547</v>
      </c>
      <c r="M184" s="375"/>
      <c r="N184" s="376"/>
      <c r="O184" s="377"/>
    </row>
    <row r="185" spans="1:15" ht="51.95" customHeight="1" x14ac:dyDescent="0.15">
      <c r="A185" s="369">
        <v>177</v>
      </c>
      <c r="B185" s="370"/>
      <c r="C185" s="601"/>
      <c r="D185" s="602"/>
      <c r="E185" s="602"/>
      <c r="F185" s="602"/>
      <c r="G185" s="602"/>
      <c r="H185" s="603"/>
      <c r="I185" s="371"/>
      <c r="J185" s="372"/>
      <c r="K185" s="378"/>
      <c r="L185" s="374" t="s">
        <v>547</v>
      </c>
      <c r="M185" s="375"/>
      <c r="N185" s="376"/>
      <c r="O185" s="377"/>
    </row>
    <row r="186" spans="1:15" ht="51.95" customHeight="1" x14ac:dyDescent="0.15">
      <c r="A186" s="369">
        <v>178</v>
      </c>
      <c r="B186" s="370"/>
      <c r="C186" s="601"/>
      <c r="D186" s="602"/>
      <c r="E186" s="602"/>
      <c r="F186" s="602"/>
      <c r="G186" s="602"/>
      <c r="H186" s="603"/>
      <c r="I186" s="371"/>
      <c r="J186" s="372"/>
      <c r="K186" s="378"/>
      <c r="L186" s="374" t="s">
        <v>547</v>
      </c>
      <c r="M186" s="375"/>
      <c r="N186" s="376"/>
      <c r="O186" s="377"/>
    </row>
    <row r="187" spans="1:15" ht="51.95" customHeight="1" x14ac:dyDescent="0.15">
      <c r="A187" s="369">
        <v>179</v>
      </c>
      <c r="B187" s="370"/>
      <c r="C187" s="601"/>
      <c r="D187" s="602"/>
      <c r="E187" s="602"/>
      <c r="F187" s="602"/>
      <c r="G187" s="602"/>
      <c r="H187" s="603"/>
      <c r="I187" s="371"/>
      <c r="J187" s="372"/>
      <c r="K187" s="378"/>
      <c r="L187" s="374" t="s">
        <v>547</v>
      </c>
      <c r="M187" s="375"/>
      <c r="N187" s="376"/>
      <c r="O187" s="377"/>
    </row>
    <row r="188" spans="1:15" ht="51.95" customHeight="1" x14ac:dyDescent="0.15">
      <c r="A188" s="369">
        <v>180</v>
      </c>
      <c r="B188" s="370"/>
      <c r="C188" s="601"/>
      <c r="D188" s="602"/>
      <c r="E188" s="602"/>
      <c r="F188" s="602"/>
      <c r="G188" s="602"/>
      <c r="H188" s="603"/>
      <c r="I188" s="371"/>
      <c r="J188" s="372"/>
      <c r="K188" s="378"/>
      <c r="L188" s="374" t="s">
        <v>547</v>
      </c>
      <c r="M188" s="375"/>
      <c r="N188" s="376"/>
      <c r="O188" s="377"/>
    </row>
    <row r="189" spans="1:15" ht="51.95" customHeight="1" x14ac:dyDescent="0.15">
      <c r="A189" s="369">
        <v>181</v>
      </c>
      <c r="B189" s="370"/>
      <c r="C189" s="601"/>
      <c r="D189" s="602"/>
      <c r="E189" s="602"/>
      <c r="F189" s="602"/>
      <c r="G189" s="602"/>
      <c r="H189" s="603"/>
      <c r="I189" s="371"/>
      <c r="J189" s="372"/>
      <c r="K189" s="378"/>
      <c r="L189" s="374" t="s">
        <v>547</v>
      </c>
      <c r="M189" s="375"/>
      <c r="N189" s="376"/>
      <c r="O189" s="377"/>
    </row>
    <row r="190" spans="1:15" ht="51.95" customHeight="1" x14ac:dyDescent="0.15">
      <c r="A190" s="369">
        <v>182</v>
      </c>
      <c r="B190" s="370"/>
      <c r="C190" s="601"/>
      <c r="D190" s="602"/>
      <c r="E190" s="602"/>
      <c r="F190" s="602"/>
      <c r="G190" s="602"/>
      <c r="H190" s="603"/>
      <c r="I190" s="371"/>
      <c r="J190" s="372"/>
      <c r="K190" s="378"/>
      <c r="L190" s="374" t="s">
        <v>547</v>
      </c>
      <c r="M190" s="375"/>
      <c r="N190" s="376"/>
      <c r="O190" s="377"/>
    </row>
    <row r="191" spans="1:15" ht="51.95" customHeight="1" x14ac:dyDescent="0.15">
      <c r="A191" s="369">
        <v>183</v>
      </c>
      <c r="B191" s="370"/>
      <c r="C191" s="601"/>
      <c r="D191" s="602"/>
      <c r="E191" s="602"/>
      <c r="F191" s="602"/>
      <c r="G191" s="602"/>
      <c r="H191" s="603"/>
      <c r="I191" s="371"/>
      <c r="J191" s="372"/>
      <c r="K191" s="378"/>
      <c r="L191" s="374" t="s">
        <v>547</v>
      </c>
      <c r="M191" s="375"/>
      <c r="N191" s="376"/>
      <c r="O191" s="377"/>
    </row>
    <row r="192" spans="1:15" ht="51.95" customHeight="1" x14ac:dyDescent="0.15">
      <c r="A192" s="369">
        <v>184</v>
      </c>
      <c r="B192" s="370"/>
      <c r="C192" s="601"/>
      <c r="D192" s="602"/>
      <c r="E192" s="602"/>
      <c r="F192" s="602"/>
      <c r="G192" s="602"/>
      <c r="H192" s="603"/>
      <c r="I192" s="371"/>
      <c r="J192" s="372"/>
      <c r="K192" s="378"/>
      <c r="L192" s="374" t="s">
        <v>547</v>
      </c>
      <c r="M192" s="375"/>
      <c r="N192" s="376"/>
      <c r="O192" s="377"/>
    </row>
    <row r="193" spans="1:15" ht="51.95" customHeight="1" x14ac:dyDescent="0.15">
      <c r="A193" s="369">
        <v>185</v>
      </c>
      <c r="B193" s="370"/>
      <c r="C193" s="601"/>
      <c r="D193" s="602"/>
      <c r="E193" s="602"/>
      <c r="F193" s="602"/>
      <c r="G193" s="602"/>
      <c r="H193" s="603"/>
      <c r="I193" s="371"/>
      <c r="J193" s="372"/>
      <c r="K193" s="378"/>
      <c r="L193" s="374" t="s">
        <v>547</v>
      </c>
      <c r="M193" s="375"/>
      <c r="N193" s="376"/>
      <c r="O193" s="377"/>
    </row>
    <row r="194" spans="1:15" ht="51.95" customHeight="1" x14ac:dyDescent="0.15">
      <c r="A194" s="369">
        <v>186</v>
      </c>
      <c r="B194" s="370"/>
      <c r="C194" s="601"/>
      <c r="D194" s="602"/>
      <c r="E194" s="602"/>
      <c r="F194" s="602"/>
      <c r="G194" s="602"/>
      <c r="H194" s="603"/>
      <c r="I194" s="371"/>
      <c r="J194" s="372"/>
      <c r="K194" s="378"/>
      <c r="L194" s="374" t="s">
        <v>547</v>
      </c>
      <c r="M194" s="375"/>
      <c r="N194" s="376"/>
      <c r="O194" s="377"/>
    </row>
    <row r="195" spans="1:15" ht="51.95" customHeight="1" x14ac:dyDescent="0.15">
      <c r="A195" s="369">
        <v>187</v>
      </c>
      <c r="B195" s="370"/>
      <c r="C195" s="601"/>
      <c r="D195" s="602"/>
      <c r="E195" s="602"/>
      <c r="F195" s="602"/>
      <c r="G195" s="602"/>
      <c r="H195" s="603"/>
      <c r="I195" s="371"/>
      <c r="J195" s="372"/>
      <c r="K195" s="378"/>
      <c r="L195" s="374" t="s">
        <v>547</v>
      </c>
      <c r="M195" s="375"/>
      <c r="N195" s="376"/>
      <c r="O195" s="377"/>
    </row>
    <row r="196" spans="1:15" ht="51.95" customHeight="1" x14ac:dyDescent="0.15">
      <c r="A196" s="369">
        <v>188</v>
      </c>
      <c r="B196" s="370"/>
      <c r="C196" s="601"/>
      <c r="D196" s="602"/>
      <c r="E196" s="602"/>
      <c r="F196" s="602"/>
      <c r="G196" s="602"/>
      <c r="H196" s="603"/>
      <c r="I196" s="371"/>
      <c r="J196" s="372"/>
      <c r="K196" s="378"/>
      <c r="L196" s="374" t="s">
        <v>547</v>
      </c>
      <c r="M196" s="375"/>
      <c r="N196" s="376"/>
      <c r="O196" s="377"/>
    </row>
    <row r="197" spans="1:15" ht="51.95" customHeight="1" x14ac:dyDescent="0.15">
      <c r="A197" s="369">
        <v>189</v>
      </c>
      <c r="B197" s="370"/>
      <c r="C197" s="601"/>
      <c r="D197" s="602"/>
      <c r="E197" s="602"/>
      <c r="F197" s="602"/>
      <c r="G197" s="602"/>
      <c r="H197" s="603"/>
      <c r="I197" s="371"/>
      <c r="J197" s="372"/>
      <c r="K197" s="378"/>
      <c r="L197" s="374" t="s">
        <v>547</v>
      </c>
      <c r="M197" s="375"/>
      <c r="N197" s="376"/>
      <c r="O197" s="377"/>
    </row>
    <row r="198" spans="1:15" ht="51.95" customHeight="1" x14ac:dyDescent="0.15">
      <c r="A198" s="369">
        <v>190</v>
      </c>
      <c r="B198" s="370"/>
      <c r="C198" s="601"/>
      <c r="D198" s="602"/>
      <c r="E198" s="602"/>
      <c r="F198" s="602"/>
      <c r="G198" s="602"/>
      <c r="H198" s="603"/>
      <c r="I198" s="371"/>
      <c r="J198" s="372"/>
      <c r="K198" s="378"/>
      <c r="L198" s="374" t="s">
        <v>547</v>
      </c>
      <c r="M198" s="375"/>
      <c r="N198" s="376"/>
      <c r="O198" s="377"/>
    </row>
    <row r="199" spans="1:15" ht="51.95" customHeight="1" x14ac:dyDescent="0.15">
      <c r="A199" s="369">
        <v>191</v>
      </c>
      <c r="B199" s="370"/>
      <c r="C199" s="601"/>
      <c r="D199" s="602"/>
      <c r="E199" s="602"/>
      <c r="F199" s="602"/>
      <c r="G199" s="602"/>
      <c r="H199" s="603"/>
      <c r="I199" s="371"/>
      <c r="J199" s="372"/>
      <c r="K199" s="378"/>
      <c r="L199" s="374" t="s">
        <v>547</v>
      </c>
      <c r="M199" s="375"/>
      <c r="N199" s="376"/>
      <c r="O199" s="377"/>
    </row>
    <row r="200" spans="1:15" ht="51.95" customHeight="1" x14ac:dyDescent="0.15">
      <c r="A200" s="369">
        <v>192</v>
      </c>
      <c r="B200" s="370"/>
      <c r="C200" s="601"/>
      <c r="D200" s="602"/>
      <c r="E200" s="602"/>
      <c r="F200" s="602"/>
      <c r="G200" s="602"/>
      <c r="H200" s="603"/>
      <c r="I200" s="371"/>
      <c r="J200" s="372"/>
      <c r="K200" s="378"/>
      <c r="L200" s="374" t="s">
        <v>547</v>
      </c>
      <c r="M200" s="375"/>
      <c r="N200" s="376"/>
      <c r="O200" s="377"/>
    </row>
    <row r="201" spans="1:15" ht="51.95" customHeight="1" x14ac:dyDescent="0.15">
      <c r="A201" s="369">
        <v>193</v>
      </c>
      <c r="B201" s="370"/>
      <c r="C201" s="601"/>
      <c r="D201" s="602"/>
      <c r="E201" s="602"/>
      <c r="F201" s="602"/>
      <c r="G201" s="602"/>
      <c r="H201" s="603"/>
      <c r="I201" s="371"/>
      <c r="J201" s="372"/>
      <c r="K201" s="378"/>
      <c r="L201" s="374" t="s">
        <v>547</v>
      </c>
      <c r="M201" s="375"/>
      <c r="N201" s="376"/>
      <c r="O201" s="377"/>
    </row>
    <row r="202" spans="1:15" ht="51.95" customHeight="1" x14ac:dyDescent="0.15">
      <c r="A202" s="369">
        <v>194</v>
      </c>
      <c r="B202" s="370"/>
      <c r="C202" s="601"/>
      <c r="D202" s="602"/>
      <c r="E202" s="602"/>
      <c r="F202" s="602"/>
      <c r="G202" s="602"/>
      <c r="H202" s="603"/>
      <c r="I202" s="371"/>
      <c r="J202" s="372"/>
      <c r="K202" s="378"/>
      <c r="L202" s="374" t="s">
        <v>547</v>
      </c>
      <c r="M202" s="375"/>
      <c r="N202" s="376"/>
      <c r="O202" s="377"/>
    </row>
    <row r="203" spans="1:15" ht="51.95" customHeight="1" x14ac:dyDescent="0.15">
      <c r="A203" s="369">
        <v>195</v>
      </c>
      <c r="B203" s="370"/>
      <c r="C203" s="601"/>
      <c r="D203" s="602"/>
      <c r="E203" s="602"/>
      <c r="F203" s="602"/>
      <c r="G203" s="602"/>
      <c r="H203" s="603"/>
      <c r="I203" s="371"/>
      <c r="J203" s="372"/>
      <c r="K203" s="378"/>
      <c r="L203" s="374" t="s">
        <v>547</v>
      </c>
      <c r="M203" s="375"/>
      <c r="N203" s="376"/>
      <c r="O203" s="377"/>
    </row>
    <row r="204" spans="1:15" ht="51.95" customHeight="1" x14ac:dyDescent="0.15">
      <c r="A204" s="369">
        <v>196</v>
      </c>
      <c r="B204" s="370"/>
      <c r="C204" s="601"/>
      <c r="D204" s="602"/>
      <c r="E204" s="602"/>
      <c r="F204" s="602"/>
      <c r="G204" s="602"/>
      <c r="H204" s="603"/>
      <c r="I204" s="371"/>
      <c r="J204" s="372"/>
      <c r="K204" s="378"/>
      <c r="L204" s="374" t="s">
        <v>547</v>
      </c>
      <c r="M204" s="375"/>
      <c r="N204" s="376"/>
      <c r="O204" s="377"/>
    </row>
    <row r="205" spans="1:15" ht="51.95" customHeight="1" x14ac:dyDescent="0.15">
      <c r="A205" s="369">
        <v>197</v>
      </c>
      <c r="B205" s="370"/>
      <c r="C205" s="601"/>
      <c r="D205" s="602"/>
      <c r="E205" s="602"/>
      <c r="F205" s="602"/>
      <c r="G205" s="602"/>
      <c r="H205" s="603"/>
      <c r="I205" s="371"/>
      <c r="J205" s="372"/>
      <c r="K205" s="378"/>
      <c r="L205" s="374" t="s">
        <v>547</v>
      </c>
      <c r="M205" s="375"/>
      <c r="N205" s="376"/>
      <c r="O205" s="377"/>
    </row>
    <row r="206" spans="1:15" ht="51.95" customHeight="1" x14ac:dyDescent="0.15">
      <c r="A206" s="369">
        <v>198</v>
      </c>
      <c r="B206" s="370"/>
      <c r="C206" s="601"/>
      <c r="D206" s="602"/>
      <c r="E206" s="602"/>
      <c r="F206" s="602"/>
      <c r="G206" s="602"/>
      <c r="H206" s="603"/>
      <c r="I206" s="371"/>
      <c r="J206" s="372"/>
      <c r="K206" s="378"/>
      <c r="L206" s="374" t="s">
        <v>547</v>
      </c>
      <c r="M206" s="375"/>
      <c r="N206" s="376"/>
      <c r="O206" s="377"/>
    </row>
    <row r="207" spans="1:15" ht="51.95" customHeight="1" x14ac:dyDescent="0.15">
      <c r="A207" s="369">
        <v>199</v>
      </c>
      <c r="B207" s="370"/>
      <c r="C207" s="601"/>
      <c r="D207" s="602"/>
      <c r="E207" s="602"/>
      <c r="F207" s="602"/>
      <c r="G207" s="602"/>
      <c r="H207" s="603"/>
      <c r="I207" s="371"/>
      <c r="J207" s="372"/>
      <c r="K207" s="378"/>
      <c r="L207" s="374" t="s">
        <v>547</v>
      </c>
      <c r="M207" s="375"/>
      <c r="N207" s="376"/>
      <c r="O207" s="377"/>
    </row>
    <row r="208" spans="1:15" ht="51.95" customHeight="1" x14ac:dyDescent="0.15">
      <c r="A208" s="369">
        <v>200</v>
      </c>
      <c r="B208" s="370"/>
      <c r="C208" s="601"/>
      <c r="D208" s="602"/>
      <c r="E208" s="602"/>
      <c r="F208" s="602"/>
      <c r="G208" s="602"/>
      <c r="H208" s="603"/>
      <c r="I208" s="371"/>
      <c r="J208" s="372"/>
      <c r="K208" s="378"/>
      <c r="L208" s="374" t="s">
        <v>547</v>
      </c>
      <c r="M208" s="375"/>
      <c r="N208" s="376"/>
      <c r="O208" s="377"/>
    </row>
    <row r="209" spans="1:15" ht="51.95" customHeight="1" x14ac:dyDescent="0.15">
      <c r="A209" s="369">
        <v>201</v>
      </c>
      <c r="B209" s="370"/>
      <c r="C209" s="601"/>
      <c r="D209" s="602"/>
      <c r="E209" s="602"/>
      <c r="F209" s="602"/>
      <c r="G209" s="602"/>
      <c r="H209" s="603"/>
      <c r="I209" s="371"/>
      <c r="J209" s="372"/>
      <c r="K209" s="378"/>
      <c r="L209" s="374" t="s">
        <v>547</v>
      </c>
      <c r="M209" s="375"/>
      <c r="N209" s="376"/>
      <c r="O209" s="377"/>
    </row>
    <row r="210" spans="1:15" ht="51.95" customHeight="1" x14ac:dyDescent="0.15">
      <c r="A210" s="369">
        <v>202</v>
      </c>
      <c r="B210" s="370"/>
      <c r="C210" s="601"/>
      <c r="D210" s="602"/>
      <c r="E210" s="602"/>
      <c r="F210" s="602"/>
      <c r="G210" s="602"/>
      <c r="H210" s="603"/>
      <c r="I210" s="371"/>
      <c r="J210" s="372"/>
      <c r="K210" s="378"/>
      <c r="L210" s="374" t="s">
        <v>547</v>
      </c>
      <c r="M210" s="375"/>
      <c r="N210" s="376"/>
      <c r="O210" s="377"/>
    </row>
    <row r="211" spans="1:15" ht="51.95" customHeight="1" x14ac:dyDescent="0.15">
      <c r="A211" s="369">
        <v>203</v>
      </c>
      <c r="B211" s="370"/>
      <c r="C211" s="601"/>
      <c r="D211" s="602"/>
      <c r="E211" s="602"/>
      <c r="F211" s="602"/>
      <c r="G211" s="602"/>
      <c r="H211" s="603"/>
      <c r="I211" s="371"/>
      <c r="J211" s="372"/>
      <c r="K211" s="378"/>
      <c r="L211" s="374" t="s">
        <v>547</v>
      </c>
      <c r="M211" s="375"/>
      <c r="N211" s="376"/>
      <c r="O211" s="377"/>
    </row>
    <row r="212" spans="1:15" ht="51.95" customHeight="1" x14ac:dyDescent="0.15">
      <c r="A212" s="369">
        <v>204</v>
      </c>
      <c r="B212" s="370"/>
      <c r="C212" s="601"/>
      <c r="D212" s="602"/>
      <c r="E212" s="602"/>
      <c r="F212" s="602"/>
      <c r="G212" s="602"/>
      <c r="H212" s="603"/>
      <c r="I212" s="371"/>
      <c r="J212" s="372"/>
      <c r="K212" s="378"/>
      <c r="L212" s="374" t="s">
        <v>547</v>
      </c>
      <c r="M212" s="375"/>
      <c r="N212" s="376"/>
      <c r="O212" s="377"/>
    </row>
    <row r="213" spans="1:15" ht="51.95" customHeight="1" x14ac:dyDescent="0.15">
      <c r="A213" s="369">
        <v>205</v>
      </c>
      <c r="B213" s="370"/>
      <c r="C213" s="601"/>
      <c r="D213" s="602"/>
      <c r="E213" s="602"/>
      <c r="F213" s="602"/>
      <c r="G213" s="602"/>
      <c r="H213" s="603"/>
      <c r="I213" s="371"/>
      <c r="J213" s="372"/>
      <c r="K213" s="378"/>
      <c r="L213" s="374" t="s">
        <v>547</v>
      </c>
      <c r="M213" s="375"/>
      <c r="N213" s="376"/>
      <c r="O213" s="377"/>
    </row>
    <row r="214" spans="1:15" ht="51.95" customHeight="1" x14ac:dyDescent="0.15">
      <c r="A214" s="369">
        <v>206</v>
      </c>
      <c r="B214" s="370"/>
      <c r="C214" s="601"/>
      <c r="D214" s="602"/>
      <c r="E214" s="602"/>
      <c r="F214" s="602"/>
      <c r="G214" s="602"/>
      <c r="H214" s="603"/>
      <c r="I214" s="371"/>
      <c r="J214" s="372"/>
      <c r="K214" s="378"/>
      <c r="L214" s="374" t="s">
        <v>547</v>
      </c>
      <c r="M214" s="375"/>
      <c r="N214" s="376"/>
      <c r="O214" s="377"/>
    </row>
    <row r="215" spans="1:15" ht="51.95" customHeight="1" x14ac:dyDescent="0.15">
      <c r="A215" s="369">
        <v>207</v>
      </c>
      <c r="B215" s="370"/>
      <c r="C215" s="601"/>
      <c r="D215" s="602"/>
      <c r="E215" s="602"/>
      <c r="F215" s="602"/>
      <c r="G215" s="602"/>
      <c r="H215" s="603"/>
      <c r="I215" s="371"/>
      <c r="J215" s="372"/>
      <c r="K215" s="378"/>
      <c r="L215" s="374" t="s">
        <v>547</v>
      </c>
      <c r="M215" s="375"/>
      <c r="N215" s="376"/>
      <c r="O215" s="377"/>
    </row>
    <row r="216" spans="1:15" ht="51.95" customHeight="1" x14ac:dyDescent="0.15">
      <c r="A216" s="369">
        <v>208</v>
      </c>
      <c r="B216" s="370"/>
      <c r="C216" s="601"/>
      <c r="D216" s="602"/>
      <c r="E216" s="602"/>
      <c r="F216" s="602"/>
      <c r="G216" s="602"/>
      <c r="H216" s="603"/>
      <c r="I216" s="371"/>
      <c r="J216" s="372"/>
      <c r="K216" s="378"/>
      <c r="L216" s="374" t="s">
        <v>547</v>
      </c>
      <c r="M216" s="375"/>
      <c r="N216" s="376"/>
      <c r="O216" s="377"/>
    </row>
    <row r="217" spans="1:15" ht="51.95" customHeight="1" x14ac:dyDescent="0.15">
      <c r="A217" s="369">
        <v>209</v>
      </c>
      <c r="B217" s="370"/>
      <c r="C217" s="601"/>
      <c r="D217" s="602"/>
      <c r="E217" s="602"/>
      <c r="F217" s="602"/>
      <c r="G217" s="602"/>
      <c r="H217" s="603"/>
      <c r="I217" s="371"/>
      <c r="J217" s="372"/>
      <c r="K217" s="378"/>
      <c r="L217" s="374" t="s">
        <v>547</v>
      </c>
      <c r="M217" s="375"/>
      <c r="N217" s="376"/>
      <c r="O217" s="377"/>
    </row>
    <row r="218" spans="1:15" ht="51.95" customHeight="1" x14ac:dyDescent="0.15">
      <c r="A218" s="369">
        <v>210</v>
      </c>
      <c r="B218" s="370"/>
      <c r="C218" s="601"/>
      <c r="D218" s="602"/>
      <c r="E218" s="602"/>
      <c r="F218" s="602"/>
      <c r="G218" s="602"/>
      <c r="H218" s="603"/>
      <c r="I218" s="371"/>
      <c r="J218" s="372"/>
      <c r="K218" s="378"/>
      <c r="L218" s="374" t="s">
        <v>547</v>
      </c>
      <c r="M218" s="375"/>
      <c r="N218" s="376"/>
      <c r="O218" s="377"/>
    </row>
    <row r="219" spans="1:15" ht="51.95" customHeight="1" x14ac:dyDescent="0.15">
      <c r="A219" s="369">
        <v>211</v>
      </c>
      <c r="B219" s="370"/>
      <c r="C219" s="601"/>
      <c r="D219" s="602"/>
      <c r="E219" s="602"/>
      <c r="F219" s="602"/>
      <c r="G219" s="602"/>
      <c r="H219" s="603"/>
      <c r="I219" s="371"/>
      <c r="J219" s="372"/>
      <c r="K219" s="378"/>
      <c r="L219" s="374" t="s">
        <v>547</v>
      </c>
      <c r="M219" s="375"/>
      <c r="N219" s="376"/>
      <c r="O219" s="377"/>
    </row>
    <row r="220" spans="1:15" ht="51.95" customHeight="1" x14ac:dyDescent="0.15">
      <c r="A220" s="369">
        <v>212</v>
      </c>
      <c r="B220" s="370"/>
      <c r="C220" s="601"/>
      <c r="D220" s="602"/>
      <c r="E220" s="602"/>
      <c r="F220" s="602"/>
      <c r="G220" s="602"/>
      <c r="H220" s="603"/>
      <c r="I220" s="371"/>
      <c r="J220" s="372"/>
      <c r="K220" s="378"/>
      <c r="L220" s="374" t="s">
        <v>547</v>
      </c>
      <c r="M220" s="375"/>
      <c r="N220" s="376"/>
      <c r="O220" s="377"/>
    </row>
    <row r="221" spans="1:15" ht="51.95" customHeight="1" x14ac:dyDescent="0.15">
      <c r="A221" s="369">
        <v>213</v>
      </c>
      <c r="B221" s="370"/>
      <c r="C221" s="601"/>
      <c r="D221" s="602"/>
      <c r="E221" s="602"/>
      <c r="F221" s="602"/>
      <c r="G221" s="602"/>
      <c r="H221" s="603"/>
      <c r="I221" s="371"/>
      <c r="J221" s="372"/>
      <c r="K221" s="378"/>
      <c r="L221" s="374" t="s">
        <v>547</v>
      </c>
      <c r="M221" s="375"/>
      <c r="N221" s="376"/>
      <c r="O221" s="377"/>
    </row>
    <row r="222" spans="1:15" ht="51.95" customHeight="1" x14ac:dyDescent="0.15">
      <c r="A222" s="369">
        <v>214</v>
      </c>
      <c r="B222" s="370"/>
      <c r="C222" s="601"/>
      <c r="D222" s="602"/>
      <c r="E222" s="602"/>
      <c r="F222" s="602"/>
      <c r="G222" s="602"/>
      <c r="H222" s="603"/>
      <c r="I222" s="371"/>
      <c r="J222" s="372"/>
      <c r="K222" s="378"/>
      <c r="L222" s="374" t="s">
        <v>547</v>
      </c>
      <c r="M222" s="375"/>
      <c r="N222" s="376"/>
      <c r="O222" s="377"/>
    </row>
    <row r="223" spans="1:15" ht="51.95" customHeight="1" x14ac:dyDescent="0.15">
      <c r="A223" s="369">
        <v>215</v>
      </c>
      <c r="B223" s="370"/>
      <c r="C223" s="601"/>
      <c r="D223" s="602"/>
      <c r="E223" s="602"/>
      <c r="F223" s="602"/>
      <c r="G223" s="602"/>
      <c r="H223" s="603"/>
      <c r="I223" s="371"/>
      <c r="J223" s="372"/>
      <c r="K223" s="378"/>
      <c r="L223" s="374" t="s">
        <v>547</v>
      </c>
      <c r="M223" s="375"/>
      <c r="N223" s="376"/>
      <c r="O223" s="377"/>
    </row>
    <row r="224" spans="1:15" ht="51.95" customHeight="1" x14ac:dyDescent="0.15">
      <c r="A224" s="369">
        <v>216</v>
      </c>
      <c r="B224" s="370"/>
      <c r="C224" s="601"/>
      <c r="D224" s="602"/>
      <c r="E224" s="602"/>
      <c r="F224" s="602"/>
      <c r="G224" s="602"/>
      <c r="H224" s="603"/>
      <c r="I224" s="371"/>
      <c r="J224" s="372"/>
      <c r="K224" s="378"/>
      <c r="L224" s="374" t="s">
        <v>547</v>
      </c>
      <c r="M224" s="375"/>
      <c r="N224" s="376"/>
      <c r="O224" s="377"/>
    </row>
    <row r="225" spans="1:15" ht="51.95" customHeight="1" x14ac:dyDescent="0.15">
      <c r="A225" s="369">
        <v>217</v>
      </c>
      <c r="B225" s="370"/>
      <c r="C225" s="601"/>
      <c r="D225" s="602"/>
      <c r="E225" s="602"/>
      <c r="F225" s="602"/>
      <c r="G225" s="602"/>
      <c r="H225" s="603"/>
      <c r="I225" s="371"/>
      <c r="J225" s="372"/>
      <c r="K225" s="378"/>
      <c r="L225" s="374" t="s">
        <v>547</v>
      </c>
      <c r="M225" s="375"/>
      <c r="N225" s="376"/>
      <c r="O225" s="377"/>
    </row>
    <row r="226" spans="1:15" ht="51.95" customHeight="1" x14ac:dyDescent="0.15">
      <c r="A226" s="369">
        <v>218</v>
      </c>
      <c r="B226" s="370"/>
      <c r="C226" s="601"/>
      <c r="D226" s="602"/>
      <c r="E226" s="602"/>
      <c r="F226" s="602"/>
      <c r="G226" s="602"/>
      <c r="H226" s="603"/>
      <c r="I226" s="371"/>
      <c r="J226" s="372"/>
      <c r="K226" s="378"/>
      <c r="L226" s="374" t="s">
        <v>547</v>
      </c>
      <c r="M226" s="375"/>
      <c r="N226" s="376"/>
      <c r="O226" s="377"/>
    </row>
    <row r="227" spans="1:15" ht="51.95" customHeight="1" x14ac:dyDescent="0.15">
      <c r="A227" s="369">
        <v>219</v>
      </c>
      <c r="B227" s="370"/>
      <c r="C227" s="601"/>
      <c r="D227" s="602"/>
      <c r="E227" s="602"/>
      <c r="F227" s="602"/>
      <c r="G227" s="602"/>
      <c r="H227" s="603"/>
      <c r="I227" s="371"/>
      <c r="J227" s="372"/>
      <c r="K227" s="378"/>
      <c r="L227" s="374" t="s">
        <v>547</v>
      </c>
      <c r="M227" s="375"/>
      <c r="N227" s="376"/>
      <c r="O227" s="377"/>
    </row>
    <row r="228" spans="1:15" ht="51.95" customHeight="1" x14ac:dyDescent="0.15">
      <c r="A228" s="369">
        <v>220</v>
      </c>
      <c r="B228" s="370"/>
      <c r="C228" s="601"/>
      <c r="D228" s="602"/>
      <c r="E228" s="602"/>
      <c r="F228" s="602"/>
      <c r="G228" s="602"/>
      <c r="H228" s="603"/>
      <c r="I228" s="371"/>
      <c r="J228" s="372"/>
      <c r="K228" s="378"/>
      <c r="L228" s="374" t="s">
        <v>547</v>
      </c>
      <c r="M228" s="375"/>
      <c r="N228" s="376"/>
      <c r="O228" s="377"/>
    </row>
    <row r="229" spans="1:15" ht="51.95" customHeight="1" x14ac:dyDescent="0.15">
      <c r="A229" s="369">
        <v>221</v>
      </c>
      <c r="B229" s="370"/>
      <c r="C229" s="601"/>
      <c r="D229" s="602"/>
      <c r="E229" s="602"/>
      <c r="F229" s="602"/>
      <c r="G229" s="602"/>
      <c r="H229" s="603"/>
      <c r="I229" s="371"/>
      <c r="J229" s="372"/>
      <c r="K229" s="378"/>
      <c r="L229" s="374" t="s">
        <v>547</v>
      </c>
      <c r="M229" s="375"/>
      <c r="N229" s="376"/>
      <c r="O229" s="377"/>
    </row>
    <row r="230" spans="1:15" ht="51.95" customHeight="1" x14ac:dyDescent="0.15">
      <c r="A230" s="369">
        <v>222</v>
      </c>
      <c r="B230" s="370"/>
      <c r="C230" s="601"/>
      <c r="D230" s="602"/>
      <c r="E230" s="602"/>
      <c r="F230" s="602"/>
      <c r="G230" s="602"/>
      <c r="H230" s="603"/>
      <c r="I230" s="371"/>
      <c r="J230" s="372"/>
      <c r="K230" s="378"/>
      <c r="L230" s="374" t="s">
        <v>547</v>
      </c>
      <c r="M230" s="375"/>
      <c r="N230" s="376"/>
      <c r="O230" s="377"/>
    </row>
    <row r="231" spans="1:15" ht="51.95" customHeight="1" x14ac:dyDescent="0.15">
      <c r="A231" s="369">
        <v>223</v>
      </c>
      <c r="B231" s="370"/>
      <c r="C231" s="601"/>
      <c r="D231" s="602"/>
      <c r="E231" s="602"/>
      <c r="F231" s="602"/>
      <c r="G231" s="602"/>
      <c r="H231" s="603"/>
      <c r="I231" s="371"/>
      <c r="J231" s="372"/>
      <c r="K231" s="378"/>
      <c r="L231" s="374" t="s">
        <v>547</v>
      </c>
      <c r="M231" s="375"/>
      <c r="N231" s="376"/>
      <c r="O231" s="377"/>
    </row>
    <row r="232" spans="1:15" ht="51.95" customHeight="1" x14ac:dyDescent="0.15">
      <c r="A232" s="369">
        <v>224</v>
      </c>
      <c r="B232" s="370"/>
      <c r="C232" s="601"/>
      <c r="D232" s="602"/>
      <c r="E232" s="602"/>
      <c r="F232" s="602"/>
      <c r="G232" s="602"/>
      <c r="H232" s="603"/>
      <c r="I232" s="371"/>
      <c r="J232" s="372"/>
      <c r="K232" s="378"/>
      <c r="L232" s="374" t="s">
        <v>547</v>
      </c>
      <c r="M232" s="375"/>
      <c r="N232" s="376"/>
      <c r="O232" s="377"/>
    </row>
    <row r="233" spans="1:15" ht="51.95" customHeight="1" x14ac:dyDescent="0.15">
      <c r="A233" s="369">
        <v>225</v>
      </c>
      <c r="B233" s="370"/>
      <c r="C233" s="601"/>
      <c r="D233" s="602"/>
      <c r="E233" s="602"/>
      <c r="F233" s="602"/>
      <c r="G233" s="602"/>
      <c r="H233" s="603"/>
      <c r="I233" s="371"/>
      <c r="J233" s="372"/>
      <c r="K233" s="378"/>
      <c r="L233" s="374" t="s">
        <v>547</v>
      </c>
      <c r="M233" s="375"/>
      <c r="N233" s="376"/>
      <c r="O233" s="377"/>
    </row>
    <row r="234" spans="1:15" ht="51.95" customHeight="1" x14ac:dyDescent="0.15">
      <c r="A234" s="369">
        <v>226</v>
      </c>
      <c r="B234" s="370"/>
      <c r="C234" s="601"/>
      <c r="D234" s="602"/>
      <c r="E234" s="602"/>
      <c r="F234" s="602"/>
      <c r="G234" s="602"/>
      <c r="H234" s="603"/>
      <c r="I234" s="371"/>
      <c r="J234" s="372"/>
      <c r="K234" s="378"/>
      <c r="L234" s="374" t="s">
        <v>547</v>
      </c>
      <c r="M234" s="375"/>
      <c r="N234" s="376"/>
      <c r="O234" s="377"/>
    </row>
    <row r="235" spans="1:15" ht="51.95" customHeight="1" x14ac:dyDescent="0.15">
      <c r="A235" s="369">
        <v>227</v>
      </c>
      <c r="B235" s="370"/>
      <c r="C235" s="601"/>
      <c r="D235" s="602"/>
      <c r="E235" s="602"/>
      <c r="F235" s="602"/>
      <c r="G235" s="602"/>
      <c r="H235" s="603"/>
      <c r="I235" s="371"/>
      <c r="J235" s="372"/>
      <c r="K235" s="378"/>
      <c r="L235" s="374" t="s">
        <v>547</v>
      </c>
      <c r="M235" s="375"/>
      <c r="N235" s="376"/>
      <c r="O235" s="377"/>
    </row>
    <row r="236" spans="1:15" ht="51.95" customHeight="1" x14ac:dyDescent="0.15">
      <c r="A236" s="369">
        <v>228</v>
      </c>
      <c r="B236" s="370"/>
      <c r="C236" s="601"/>
      <c r="D236" s="602"/>
      <c r="E236" s="602"/>
      <c r="F236" s="602"/>
      <c r="G236" s="602"/>
      <c r="H236" s="603"/>
      <c r="I236" s="371"/>
      <c r="J236" s="372"/>
      <c r="K236" s="378"/>
      <c r="L236" s="374" t="s">
        <v>547</v>
      </c>
      <c r="M236" s="375"/>
      <c r="N236" s="376"/>
      <c r="O236" s="377"/>
    </row>
    <row r="237" spans="1:15" ht="51.95" customHeight="1" x14ac:dyDescent="0.15">
      <c r="A237" s="369">
        <v>229</v>
      </c>
      <c r="B237" s="370"/>
      <c r="C237" s="601"/>
      <c r="D237" s="602"/>
      <c r="E237" s="602"/>
      <c r="F237" s="602"/>
      <c r="G237" s="602"/>
      <c r="H237" s="603"/>
      <c r="I237" s="371"/>
      <c r="J237" s="372"/>
      <c r="K237" s="378"/>
      <c r="L237" s="374" t="s">
        <v>547</v>
      </c>
      <c r="M237" s="375"/>
      <c r="N237" s="376"/>
      <c r="O237" s="377"/>
    </row>
    <row r="238" spans="1:15" ht="51.95" customHeight="1" x14ac:dyDescent="0.15">
      <c r="A238" s="369">
        <v>230</v>
      </c>
      <c r="B238" s="370"/>
      <c r="C238" s="601"/>
      <c r="D238" s="602"/>
      <c r="E238" s="602"/>
      <c r="F238" s="602"/>
      <c r="G238" s="602"/>
      <c r="H238" s="603"/>
      <c r="I238" s="371"/>
      <c r="J238" s="372"/>
      <c r="K238" s="378"/>
      <c r="L238" s="374" t="s">
        <v>547</v>
      </c>
      <c r="M238" s="375"/>
      <c r="N238" s="376"/>
      <c r="O238" s="377"/>
    </row>
    <row r="239" spans="1:15" ht="51.95" customHeight="1" x14ac:dyDescent="0.15">
      <c r="A239" s="369">
        <v>231</v>
      </c>
      <c r="B239" s="370"/>
      <c r="C239" s="601"/>
      <c r="D239" s="602"/>
      <c r="E239" s="602"/>
      <c r="F239" s="602"/>
      <c r="G239" s="602"/>
      <c r="H239" s="603"/>
      <c r="I239" s="371"/>
      <c r="J239" s="372"/>
      <c r="K239" s="378"/>
      <c r="L239" s="374" t="s">
        <v>547</v>
      </c>
      <c r="M239" s="375"/>
      <c r="N239" s="376"/>
      <c r="O239" s="377"/>
    </row>
    <row r="240" spans="1:15" ht="51.95" customHeight="1" x14ac:dyDescent="0.15">
      <c r="A240" s="369">
        <v>232</v>
      </c>
      <c r="B240" s="370"/>
      <c r="C240" s="601"/>
      <c r="D240" s="602"/>
      <c r="E240" s="602"/>
      <c r="F240" s="602"/>
      <c r="G240" s="602"/>
      <c r="H240" s="603"/>
      <c r="I240" s="371"/>
      <c r="J240" s="372"/>
      <c r="K240" s="378"/>
      <c r="L240" s="374" t="s">
        <v>547</v>
      </c>
      <c r="M240" s="375"/>
      <c r="N240" s="376"/>
      <c r="O240" s="377"/>
    </row>
    <row r="241" spans="1:15" ht="51.95" customHeight="1" x14ac:dyDescent="0.15">
      <c r="A241" s="369">
        <v>233</v>
      </c>
      <c r="B241" s="370"/>
      <c r="C241" s="601"/>
      <c r="D241" s="602"/>
      <c r="E241" s="602"/>
      <c r="F241" s="602"/>
      <c r="G241" s="602"/>
      <c r="H241" s="603"/>
      <c r="I241" s="371"/>
      <c r="J241" s="372"/>
      <c r="K241" s="378"/>
      <c r="L241" s="374" t="s">
        <v>547</v>
      </c>
      <c r="M241" s="375"/>
      <c r="N241" s="376"/>
      <c r="O241" s="377"/>
    </row>
    <row r="242" spans="1:15" ht="51.95" customHeight="1" x14ac:dyDescent="0.15">
      <c r="A242" s="369">
        <v>234</v>
      </c>
      <c r="B242" s="370"/>
      <c r="C242" s="601"/>
      <c r="D242" s="602"/>
      <c r="E242" s="602"/>
      <c r="F242" s="602"/>
      <c r="G242" s="602"/>
      <c r="H242" s="603"/>
      <c r="I242" s="371"/>
      <c r="J242" s="372"/>
      <c r="K242" s="378"/>
      <c r="L242" s="374" t="s">
        <v>547</v>
      </c>
      <c r="M242" s="375"/>
      <c r="N242" s="376"/>
      <c r="O242" s="377"/>
    </row>
    <row r="243" spans="1:15" ht="51.95" customHeight="1" x14ac:dyDescent="0.15">
      <c r="A243" s="369">
        <v>235</v>
      </c>
      <c r="B243" s="370"/>
      <c r="C243" s="601"/>
      <c r="D243" s="602"/>
      <c r="E243" s="602"/>
      <c r="F243" s="602"/>
      <c r="G243" s="602"/>
      <c r="H243" s="603"/>
      <c r="I243" s="371"/>
      <c r="J243" s="372"/>
      <c r="K243" s="378"/>
      <c r="L243" s="374" t="s">
        <v>547</v>
      </c>
      <c r="M243" s="375"/>
      <c r="N243" s="376"/>
      <c r="O243" s="377"/>
    </row>
    <row r="244" spans="1:15" ht="51.95" customHeight="1" x14ac:dyDescent="0.15">
      <c r="A244" s="369">
        <v>236</v>
      </c>
      <c r="B244" s="370"/>
      <c r="C244" s="601"/>
      <c r="D244" s="602"/>
      <c r="E244" s="602"/>
      <c r="F244" s="602"/>
      <c r="G244" s="602"/>
      <c r="H244" s="603"/>
      <c r="I244" s="371"/>
      <c r="J244" s="372"/>
      <c r="K244" s="378"/>
      <c r="L244" s="374" t="s">
        <v>547</v>
      </c>
      <c r="M244" s="375"/>
      <c r="N244" s="376"/>
      <c r="O244" s="377"/>
    </row>
    <row r="245" spans="1:15" ht="51.95" customHeight="1" x14ac:dyDescent="0.15">
      <c r="A245" s="369">
        <v>237</v>
      </c>
      <c r="B245" s="370"/>
      <c r="C245" s="601"/>
      <c r="D245" s="602"/>
      <c r="E245" s="602"/>
      <c r="F245" s="602"/>
      <c r="G245" s="602"/>
      <c r="H245" s="603"/>
      <c r="I245" s="371"/>
      <c r="J245" s="372"/>
      <c r="K245" s="378"/>
      <c r="L245" s="374" t="s">
        <v>547</v>
      </c>
      <c r="M245" s="375"/>
      <c r="N245" s="376"/>
      <c r="O245" s="377"/>
    </row>
    <row r="246" spans="1:15" ht="51.95" customHeight="1" x14ac:dyDescent="0.15">
      <c r="A246" s="369">
        <v>238</v>
      </c>
      <c r="B246" s="370"/>
      <c r="C246" s="601"/>
      <c r="D246" s="602"/>
      <c r="E246" s="602"/>
      <c r="F246" s="602"/>
      <c r="G246" s="602"/>
      <c r="H246" s="603"/>
      <c r="I246" s="371"/>
      <c r="J246" s="372"/>
      <c r="K246" s="378"/>
      <c r="L246" s="374" t="s">
        <v>547</v>
      </c>
      <c r="M246" s="375"/>
      <c r="N246" s="376"/>
      <c r="O246" s="377"/>
    </row>
    <row r="247" spans="1:15" ht="51.95" customHeight="1" x14ac:dyDescent="0.15">
      <c r="A247" s="369">
        <v>239</v>
      </c>
      <c r="B247" s="370"/>
      <c r="C247" s="601"/>
      <c r="D247" s="602"/>
      <c r="E247" s="602"/>
      <c r="F247" s="602"/>
      <c r="G247" s="602"/>
      <c r="H247" s="603"/>
      <c r="I247" s="371"/>
      <c r="J247" s="372"/>
      <c r="K247" s="378"/>
      <c r="L247" s="374" t="s">
        <v>547</v>
      </c>
      <c r="M247" s="375"/>
      <c r="N247" s="376"/>
      <c r="O247" s="377"/>
    </row>
    <row r="248" spans="1:15" ht="51.95" customHeight="1" x14ac:dyDescent="0.15">
      <c r="A248" s="369">
        <v>240</v>
      </c>
      <c r="B248" s="370"/>
      <c r="C248" s="601"/>
      <c r="D248" s="602"/>
      <c r="E248" s="602"/>
      <c r="F248" s="602"/>
      <c r="G248" s="602"/>
      <c r="H248" s="603"/>
      <c r="I248" s="371"/>
      <c r="J248" s="372"/>
      <c r="K248" s="378"/>
      <c r="L248" s="374" t="s">
        <v>547</v>
      </c>
      <c r="M248" s="375"/>
      <c r="N248" s="376"/>
      <c r="O248" s="377"/>
    </row>
    <row r="249" spans="1:15" ht="51.95" customHeight="1" x14ac:dyDescent="0.15">
      <c r="A249" s="369">
        <v>241</v>
      </c>
      <c r="B249" s="370"/>
      <c r="C249" s="601"/>
      <c r="D249" s="602"/>
      <c r="E249" s="602"/>
      <c r="F249" s="602"/>
      <c r="G249" s="602"/>
      <c r="H249" s="603"/>
      <c r="I249" s="371"/>
      <c r="J249" s="372"/>
      <c r="K249" s="378"/>
      <c r="L249" s="374" t="s">
        <v>547</v>
      </c>
      <c r="M249" s="375"/>
      <c r="N249" s="376"/>
      <c r="O249" s="377"/>
    </row>
    <row r="250" spans="1:15" ht="51.95" customHeight="1" x14ac:dyDescent="0.15">
      <c r="A250" s="369">
        <v>242</v>
      </c>
      <c r="B250" s="370"/>
      <c r="C250" s="601"/>
      <c r="D250" s="602"/>
      <c r="E250" s="602"/>
      <c r="F250" s="602"/>
      <c r="G250" s="602"/>
      <c r="H250" s="603"/>
      <c r="I250" s="371"/>
      <c r="J250" s="372"/>
      <c r="K250" s="378"/>
      <c r="L250" s="374" t="s">
        <v>547</v>
      </c>
      <c r="M250" s="375"/>
      <c r="N250" s="376"/>
      <c r="O250" s="377"/>
    </row>
    <row r="251" spans="1:15" ht="51.95" customHeight="1" x14ac:dyDescent="0.15">
      <c r="A251" s="369">
        <v>243</v>
      </c>
      <c r="B251" s="370"/>
      <c r="C251" s="601"/>
      <c r="D251" s="602"/>
      <c r="E251" s="602"/>
      <c r="F251" s="602"/>
      <c r="G251" s="602"/>
      <c r="H251" s="603"/>
      <c r="I251" s="371"/>
      <c r="J251" s="372"/>
      <c r="K251" s="378"/>
      <c r="L251" s="374" t="s">
        <v>547</v>
      </c>
      <c r="M251" s="375"/>
      <c r="N251" s="376"/>
      <c r="O251" s="377"/>
    </row>
    <row r="252" spans="1:15" ht="51.95" customHeight="1" x14ac:dyDescent="0.15">
      <c r="A252" s="369">
        <v>244</v>
      </c>
      <c r="B252" s="370"/>
      <c r="C252" s="601"/>
      <c r="D252" s="602"/>
      <c r="E252" s="602"/>
      <c r="F252" s="602"/>
      <c r="G252" s="602"/>
      <c r="H252" s="603"/>
      <c r="I252" s="371"/>
      <c r="J252" s="372"/>
      <c r="K252" s="378"/>
      <c r="L252" s="374" t="s">
        <v>547</v>
      </c>
      <c r="M252" s="375"/>
      <c r="N252" s="376"/>
      <c r="O252" s="377"/>
    </row>
    <row r="253" spans="1:15" ht="51.95" customHeight="1" x14ac:dyDescent="0.15">
      <c r="A253" s="369">
        <v>245</v>
      </c>
      <c r="B253" s="370"/>
      <c r="C253" s="601"/>
      <c r="D253" s="602"/>
      <c r="E253" s="602"/>
      <c r="F253" s="602"/>
      <c r="G253" s="602"/>
      <c r="H253" s="603"/>
      <c r="I253" s="371"/>
      <c r="J253" s="372"/>
      <c r="K253" s="378"/>
      <c r="L253" s="374" t="s">
        <v>547</v>
      </c>
      <c r="M253" s="375"/>
      <c r="N253" s="376"/>
      <c r="O253" s="377"/>
    </row>
    <row r="254" spans="1:15" ht="51.95" customHeight="1" x14ac:dyDescent="0.15">
      <c r="A254" s="369">
        <v>246</v>
      </c>
      <c r="B254" s="370"/>
      <c r="C254" s="601"/>
      <c r="D254" s="602"/>
      <c r="E254" s="602"/>
      <c r="F254" s="602"/>
      <c r="G254" s="602"/>
      <c r="H254" s="603"/>
      <c r="I254" s="371"/>
      <c r="J254" s="372"/>
      <c r="K254" s="378"/>
      <c r="L254" s="374" t="s">
        <v>547</v>
      </c>
      <c r="M254" s="375"/>
      <c r="N254" s="376"/>
      <c r="O254" s="377"/>
    </row>
    <row r="255" spans="1:15" ht="51.95" customHeight="1" x14ac:dyDescent="0.15">
      <c r="A255" s="369">
        <v>247</v>
      </c>
      <c r="B255" s="370"/>
      <c r="C255" s="601"/>
      <c r="D255" s="602"/>
      <c r="E255" s="602"/>
      <c r="F255" s="602"/>
      <c r="G255" s="602"/>
      <c r="H255" s="603"/>
      <c r="I255" s="371"/>
      <c r="J255" s="372"/>
      <c r="K255" s="378"/>
      <c r="L255" s="374" t="s">
        <v>547</v>
      </c>
      <c r="M255" s="375"/>
      <c r="N255" s="376"/>
      <c r="O255" s="377"/>
    </row>
    <row r="256" spans="1:15" ht="51.95" customHeight="1" x14ac:dyDescent="0.15">
      <c r="A256" s="369">
        <v>248</v>
      </c>
      <c r="B256" s="370"/>
      <c r="C256" s="601"/>
      <c r="D256" s="602"/>
      <c r="E256" s="602"/>
      <c r="F256" s="602"/>
      <c r="G256" s="602"/>
      <c r="H256" s="603"/>
      <c r="I256" s="371"/>
      <c r="J256" s="372"/>
      <c r="K256" s="378"/>
      <c r="L256" s="374" t="s">
        <v>547</v>
      </c>
      <c r="M256" s="375"/>
      <c r="N256" s="376"/>
      <c r="O256" s="377"/>
    </row>
    <row r="257" spans="1:15" ht="51.95" customHeight="1" x14ac:dyDescent="0.15">
      <c r="A257" s="369">
        <v>249</v>
      </c>
      <c r="B257" s="370"/>
      <c r="C257" s="601"/>
      <c r="D257" s="602"/>
      <c r="E257" s="602"/>
      <c r="F257" s="602"/>
      <c r="G257" s="602"/>
      <c r="H257" s="603"/>
      <c r="I257" s="371"/>
      <c r="J257" s="372"/>
      <c r="K257" s="378"/>
      <c r="L257" s="374" t="s">
        <v>547</v>
      </c>
      <c r="M257" s="375"/>
      <c r="N257" s="376"/>
      <c r="O257" s="377"/>
    </row>
    <row r="258" spans="1:15" ht="51.95" customHeight="1" x14ac:dyDescent="0.15">
      <c r="A258" s="369">
        <v>250</v>
      </c>
      <c r="B258" s="370"/>
      <c r="C258" s="601"/>
      <c r="D258" s="602"/>
      <c r="E258" s="602"/>
      <c r="F258" s="602"/>
      <c r="G258" s="602"/>
      <c r="H258" s="603"/>
      <c r="I258" s="371"/>
      <c r="J258" s="372"/>
      <c r="K258" s="378"/>
      <c r="L258" s="374" t="s">
        <v>547</v>
      </c>
      <c r="M258" s="375"/>
      <c r="N258" s="376"/>
      <c r="O258" s="377"/>
    </row>
    <row r="259" spans="1:15" ht="51.95" customHeight="1" x14ac:dyDescent="0.15">
      <c r="A259" s="369">
        <v>251</v>
      </c>
      <c r="B259" s="370"/>
      <c r="C259" s="601"/>
      <c r="D259" s="602"/>
      <c r="E259" s="602"/>
      <c r="F259" s="602"/>
      <c r="G259" s="602"/>
      <c r="H259" s="603"/>
      <c r="I259" s="371"/>
      <c r="J259" s="372"/>
      <c r="K259" s="378"/>
      <c r="L259" s="374" t="s">
        <v>547</v>
      </c>
      <c r="M259" s="375"/>
      <c r="N259" s="376"/>
      <c r="O259" s="377"/>
    </row>
    <row r="260" spans="1:15" ht="51.95" customHeight="1" x14ac:dyDescent="0.15">
      <c r="A260" s="369">
        <v>252</v>
      </c>
      <c r="B260" s="370"/>
      <c r="C260" s="601"/>
      <c r="D260" s="602"/>
      <c r="E260" s="602"/>
      <c r="F260" s="602"/>
      <c r="G260" s="602"/>
      <c r="H260" s="603"/>
      <c r="I260" s="371"/>
      <c r="J260" s="372"/>
      <c r="K260" s="378"/>
      <c r="L260" s="374" t="s">
        <v>547</v>
      </c>
      <c r="M260" s="375"/>
      <c r="N260" s="376"/>
      <c r="O260" s="377"/>
    </row>
    <row r="261" spans="1:15" ht="51.95" customHeight="1" x14ac:dyDescent="0.15">
      <c r="A261" s="369">
        <v>253</v>
      </c>
      <c r="B261" s="370"/>
      <c r="C261" s="601"/>
      <c r="D261" s="602"/>
      <c r="E261" s="602"/>
      <c r="F261" s="602"/>
      <c r="G261" s="602"/>
      <c r="H261" s="603"/>
      <c r="I261" s="371"/>
      <c r="J261" s="372"/>
      <c r="K261" s="378"/>
      <c r="L261" s="374" t="s">
        <v>547</v>
      </c>
      <c r="M261" s="375"/>
      <c r="N261" s="376"/>
      <c r="O261" s="377"/>
    </row>
    <row r="262" spans="1:15" ht="51.95" customHeight="1" x14ac:dyDescent="0.15">
      <c r="A262" s="369">
        <v>254</v>
      </c>
      <c r="B262" s="370"/>
      <c r="C262" s="601"/>
      <c r="D262" s="602"/>
      <c r="E262" s="602"/>
      <c r="F262" s="602"/>
      <c r="G262" s="602"/>
      <c r="H262" s="603"/>
      <c r="I262" s="371"/>
      <c r="J262" s="372"/>
      <c r="K262" s="378"/>
      <c r="L262" s="374" t="s">
        <v>547</v>
      </c>
      <c r="M262" s="375"/>
      <c r="N262" s="376"/>
      <c r="O262" s="377"/>
    </row>
    <row r="263" spans="1:15" ht="51.95" customHeight="1" x14ac:dyDescent="0.15">
      <c r="A263" s="369">
        <v>255</v>
      </c>
      <c r="B263" s="370"/>
      <c r="C263" s="601"/>
      <c r="D263" s="602"/>
      <c r="E263" s="602"/>
      <c r="F263" s="602"/>
      <c r="G263" s="602"/>
      <c r="H263" s="603"/>
      <c r="I263" s="371"/>
      <c r="J263" s="372"/>
      <c r="K263" s="378"/>
      <c r="L263" s="374" t="s">
        <v>547</v>
      </c>
      <c r="M263" s="375"/>
      <c r="N263" s="376"/>
      <c r="O263" s="377"/>
    </row>
    <row r="264" spans="1:15" ht="51.95" customHeight="1" x14ac:dyDescent="0.15">
      <c r="A264" s="369">
        <v>256</v>
      </c>
      <c r="B264" s="370"/>
      <c r="C264" s="601"/>
      <c r="D264" s="602"/>
      <c r="E264" s="602"/>
      <c r="F264" s="602"/>
      <c r="G264" s="602"/>
      <c r="H264" s="603"/>
      <c r="I264" s="371"/>
      <c r="J264" s="372"/>
      <c r="K264" s="378"/>
      <c r="L264" s="374" t="s">
        <v>547</v>
      </c>
      <c r="M264" s="375"/>
      <c r="N264" s="376"/>
      <c r="O264" s="377"/>
    </row>
    <row r="265" spans="1:15" ht="51.95" customHeight="1" x14ac:dyDescent="0.15">
      <c r="A265" s="369">
        <v>257</v>
      </c>
      <c r="B265" s="370"/>
      <c r="C265" s="601"/>
      <c r="D265" s="602"/>
      <c r="E265" s="602"/>
      <c r="F265" s="602"/>
      <c r="G265" s="602"/>
      <c r="H265" s="603"/>
      <c r="I265" s="371"/>
      <c r="J265" s="372"/>
      <c r="K265" s="378"/>
      <c r="L265" s="374" t="s">
        <v>547</v>
      </c>
      <c r="M265" s="375"/>
      <c r="N265" s="376"/>
      <c r="O265" s="377"/>
    </row>
    <row r="266" spans="1:15" ht="51.95" customHeight="1" x14ac:dyDescent="0.15">
      <c r="A266" s="369">
        <v>258</v>
      </c>
      <c r="B266" s="370"/>
      <c r="C266" s="601"/>
      <c r="D266" s="602"/>
      <c r="E266" s="602"/>
      <c r="F266" s="602"/>
      <c r="G266" s="602"/>
      <c r="H266" s="603"/>
      <c r="I266" s="371"/>
      <c r="J266" s="372"/>
      <c r="K266" s="378"/>
      <c r="L266" s="374" t="s">
        <v>547</v>
      </c>
      <c r="M266" s="375"/>
      <c r="N266" s="376"/>
      <c r="O266" s="377"/>
    </row>
    <row r="267" spans="1:15" ht="51.95" customHeight="1" x14ac:dyDescent="0.15">
      <c r="A267" s="369">
        <v>259</v>
      </c>
      <c r="B267" s="370"/>
      <c r="C267" s="601"/>
      <c r="D267" s="602"/>
      <c r="E267" s="602"/>
      <c r="F267" s="602"/>
      <c r="G267" s="602"/>
      <c r="H267" s="603"/>
      <c r="I267" s="371"/>
      <c r="J267" s="372"/>
      <c r="K267" s="378"/>
      <c r="L267" s="374" t="s">
        <v>547</v>
      </c>
      <c r="M267" s="375"/>
      <c r="N267" s="376"/>
      <c r="O267" s="377"/>
    </row>
    <row r="268" spans="1:15" ht="51.95" customHeight="1" x14ac:dyDescent="0.15">
      <c r="A268" s="369">
        <v>260</v>
      </c>
      <c r="B268" s="370"/>
      <c r="C268" s="601"/>
      <c r="D268" s="602"/>
      <c r="E268" s="602"/>
      <c r="F268" s="602"/>
      <c r="G268" s="602"/>
      <c r="H268" s="603"/>
      <c r="I268" s="371"/>
      <c r="J268" s="372"/>
      <c r="K268" s="378"/>
      <c r="L268" s="374" t="s">
        <v>547</v>
      </c>
      <c r="M268" s="375"/>
      <c r="N268" s="376"/>
      <c r="O268" s="377"/>
    </row>
    <row r="269" spans="1:15" ht="51.95" customHeight="1" x14ac:dyDescent="0.15">
      <c r="A269" s="369">
        <v>261</v>
      </c>
      <c r="B269" s="370"/>
      <c r="C269" s="601"/>
      <c r="D269" s="602"/>
      <c r="E269" s="602"/>
      <c r="F269" s="602"/>
      <c r="G269" s="602"/>
      <c r="H269" s="603"/>
      <c r="I269" s="371"/>
      <c r="J269" s="372"/>
      <c r="K269" s="378"/>
      <c r="L269" s="374" t="s">
        <v>547</v>
      </c>
      <c r="M269" s="375"/>
      <c r="N269" s="376"/>
      <c r="O269" s="377"/>
    </row>
    <row r="270" spans="1:15" ht="51.95" customHeight="1" x14ac:dyDescent="0.15">
      <c r="A270" s="369">
        <v>262</v>
      </c>
      <c r="B270" s="370"/>
      <c r="C270" s="601"/>
      <c r="D270" s="602"/>
      <c r="E270" s="602"/>
      <c r="F270" s="602"/>
      <c r="G270" s="602"/>
      <c r="H270" s="603"/>
      <c r="I270" s="371"/>
      <c r="J270" s="372"/>
      <c r="K270" s="378"/>
      <c r="L270" s="374" t="s">
        <v>547</v>
      </c>
      <c r="M270" s="375"/>
      <c r="N270" s="376"/>
      <c r="O270" s="377"/>
    </row>
    <row r="271" spans="1:15" ht="51.95" customHeight="1" x14ac:dyDescent="0.15">
      <c r="A271" s="369">
        <v>263</v>
      </c>
      <c r="B271" s="370"/>
      <c r="C271" s="601"/>
      <c r="D271" s="602"/>
      <c r="E271" s="602"/>
      <c r="F271" s="602"/>
      <c r="G271" s="602"/>
      <c r="H271" s="603"/>
      <c r="I271" s="371"/>
      <c r="J271" s="372"/>
      <c r="K271" s="378"/>
      <c r="L271" s="374" t="s">
        <v>547</v>
      </c>
      <c r="M271" s="375"/>
      <c r="N271" s="376"/>
      <c r="O271" s="377"/>
    </row>
    <row r="272" spans="1:15" ht="51.95" customHeight="1" x14ac:dyDescent="0.15">
      <c r="A272" s="369">
        <v>264</v>
      </c>
      <c r="B272" s="370"/>
      <c r="C272" s="601"/>
      <c r="D272" s="602"/>
      <c r="E272" s="602"/>
      <c r="F272" s="602"/>
      <c r="G272" s="602"/>
      <c r="H272" s="603"/>
      <c r="I272" s="371"/>
      <c r="J272" s="372"/>
      <c r="K272" s="378"/>
      <c r="L272" s="374" t="s">
        <v>547</v>
      </c>
      <c r="M272" s="375"/>
      <c r="N272" s="376"/>
      <c r="O272" s="377"/>
    </row>
    <row r="273" spans="1:15" ht="51.95" customHeight="1" x14ac:dyDescent="0.15">
      <c r="A273" s="369">
        <v>265</v>
      </c>
      <c r="B273" s="370"/>
      <c r="C273" s="601"/>
      <c r="D273" s="602"/>
      <c r="E273" s="602"/>
      <c r="F273" s="602"/>
      <c r="G273" s="602"/>
      <c r="H273" s="603"/>
      <c r="I273" s="371"/>
      <c r="J273" s="372"/>
      <c r="K273" s="378"/>
      <c r="L273" s="374" t="s">
        <v>547</v>
      </c>
      <c r="M273" s="375"/>
      <c r="N273" s="376"/>
      <c r="O273" s="377"/>
    </row>
    <row r="274" spans="1:15" ht="51.95" customHeight="1" x14ac:dyDescent="0.15">
      <c r="A274" s="369">
        <v>266</v>
      </c>
      <c r="B274" s="370"/>
      <c r="C274" s="601"/>
      <c r="D274" s="602"/>
      <c r="E274" s="602"/>
      <c r="F274" s="602"/>
      <c r="G274" s="602"/>
      <c r="H274" s="603"/>
      <c r="I274" s="371"/>
      <c r="J274" s="372"/>
      <c r="K274" s="378"/>
      <c r="L274" s="374" t="s">
        <v>547</v>
      </c>
      <c r="M274" s="375"/>
      <c r="N274" s="376"/>
      <c r="O274" s="377"/>
    </row>
    <row r="275" spans="1:15" ht="51.95" customHeight="1" x14ac:dyDescent="0.15">
      <c r="A275" s="369">
        <v>267</v>
      </c>
      <c r="B275" s="370"/>
      <c r="C275" s="601"/>
      <c r="D275" s="602"/>
      <c r="E275" s="602"/>
      <c r="F275" s="602"/>
      <c r="G275" s="602"/>
      <c r="H275" s="603"/>
      <c r="I275" s="371"/>
      <c r="J275" s="372"/>
      <c r="K275" s="378"/>
      <c r="L275" s="374" t="s">
        <v>547</v>
      </c>
      <c r="M275" s="375"/>
      <c r="N275" s="376"/>
      <c r="O275" s="377"/>
    </row>
    <row r="276" spans="1:15" ht="51.95" customHeight="1" x14ac:dyDescent="0.15">
      <c r="A276" s="369">
        <v>268</v>
      </c>
      <c r="B276" s="370"/>
      <c r="C276" s="601"/>
      <c r="D276" s="602"/>
      <c r="E276" s="602"/>
      <c r="F276" s="602"/>
      <c r="G276" s="602"/>
      <c r="H276" s="603"/>
      <c r="I276" s="371"/>
      <c r="J276" s="372"/>
      <c r="K276" s="378"/>
      <c r="L276" s="374" t="s">
        <v>547</v>
      </c>
      <c r="M276" s="375"/>
      <c r="N276" s="376"/>
      <c r="O276" s="377"/>
    </row>
    <row r="277" spans="1:15" ht="51.95" customHeight="1" x14ac:dyDescent="0.15">
      <c r="A277" s="369">
        <v>269</v>
      </c>
      <c r="B277" s="370"/>
      <c r="C277" s="601"/>
      <c r="D277" s="602"/>
      <c r="E277" s="602"/>
      <c r="F277" s="602"/>
      <c r="G277" s="602"/>
      <c r="H277" s="603"/>
      <c r="I277" s="371"/>
      <c r="J277" s="372"/>
      <c r="K277" s="378"/>
      <c r="L277" s="374" t="s">
        <v>547</v>
      </c>
      <c r="M277" s="375"/>
      <c r="N277" s="376"/>
      <c r="O277" s="377"/>
    </row>
    <row r="278" spans="1:15" ht="51.95" customHeight="1" x14ac:dyDescent="0.15">
      <c r="A278" s="369">
        <v>270</v>
      </c>
      <c r="B278" s="370"/>
      <c r="C278" s="601"/>
      <c r="D278" s="602"/>
      <c r="E278" s="602"/>
      <c r="F278" s="602"/>
      <c r="G278" s="602"/>
      <c r="H278" s="603"/>
      <c r="I278" s="371"/>
      <c r="J278" s="372"/>
      <c r="K278" s="378"/>
      <c r="L278" s="374" t="s">
        <v>547</v>
      </c>
      <c r="M278" s="375"/>
      <c r="N278" s="376"/>
      <c r="O278" s="377"/>
    </row>
    <row r="279" spans="1:15" ht="51.95" customHeight="1" x14ac:dyDescent="0.15">
      <c r="A279" s="369">
        <v>271</v>
      </c>
      <c r="B279" s="370"/>
      <c r="C279" s="601"/>
      <c r="D279" s="602"/>
      <c r="E279" s="602"/>
      <c r="F279" s="602"/>
      <c r="G279" s="602"/>
      <c r="H279" s="603"/>
      <c r="I279" s="371"/>
      <c r="J279" s="372"/>
      <c r="K279" s="378"/>
      <c r="L279" s="374" t="s">
        <v>547</v>
      </c>
      <c r="M279" s="375"/>
      <c r="N279" s="376"/>
      <c r="O279" s="377"/>
    </row>
    <row r="280" spans="1:15" ht="51.95" customHeight="1" x14ac:dyDescent="0.15">
      <c r="A280" s="369">
        <v>272</v>
      </c>
      <c r="B280" s="370"/>
      <c r="C280" s="601"/>
      <c r="D280" s="602"/>
      <c r="E280" s="602"/>
      <c r="F280" s="602"/>
      <c r="G280" s="602"/>
      <c r="H280" s="603"/>
      <c r="I280" s="371"/>
      <c r="J280" s="372"/>
      <c r="K280" s="378"/>
      <c r="L280" s="374" t="s">
        <v>547</v>
      </c>
      <c r="M280" s="375"/>
      <c r="N280" s="376"/>
      <c r="O280" s="377"/>
    </row>
    <row r="281" spans="1:15" ht="51.95" customHeight="1" x14ac:dyDescent="0.15">
      <c r="A281" s="369">
        <v>273</v>
      </c>
      <c r="B281" s="370"/>
      <c r="C281" s="601"/>
      <c r="D281" s="602"/>
      <c r="E281" s="602"/>
      <c r="F281" s="602"/>
      <c r="G281" s="602"/>
      <c r="H281" s="603"/>
      <c r="I281" s="371"/>
      <c r="J281" s="372"/>
      <c r="K281" s="378"/>
      <c r="L281" s="374" t="s">
        <v>547</v>
      </c>
      <c r="M281" s="375"/>
      <c r="N281" s="376"/>
      <c r="O281" s="377"/>
    </row>
    <row r="282" spans="1:15" ht="51.95" customHeight="1" x14ac:dyDescent="0.15">
      <c r="A282" s="369">
        <v>274</v>
      </c>
      <c r="B282" s="370"/>
      <c r="C282" s="601"/>
      <c r="D282" s="602"/>
      <c r="E282" s="602"/>
      <c r="F282" s="602"/>
      <c r="G282" s="602"/>
      <c r="H282" s="603"/>
      <c r="I282" s="371"/>
      <c r="J282" s="372"/>
      <c r="K282" s="378"/>
      <c r="L282" s="374" t="s">
        <v>547</v>
      </c>
      <c r="M282" s="375"/>
      <c r="N282" s="376"/>
      <c r="O282" s="377"/>
    </row>
    <row r="283" spans="1:15" ht="51.95" customHeight="1" x14ac:dyDescent="0.15">
      <c r="A283" s="369">
        <v>275</v>
      </c>
      <c r="B283" s="370"/>
      <c r="C283" s="601"/>
      <c r="D283" s="602"/>
      <c r="E283" s="602"/>
      <c r="F283" s="602"/>
      <c r="G283" s="602"/>
      <c r="H283" s="603"/>
      <c r="I283" s="371"/>
      <c r="J283" s="372"/>
      <c r="K283" s="378"/>
      <c r="L283" s="374" t="s">
        <v>547</v>
      </c>
      <c r="M283" s="375"/>
      <c r="N283" s="376"/>
      <c r="O283" s="377"/>
    </row>
    <row r="284" spans="1:15" ht="51.95" customHeight="1" x14ac:dyDescent="0.15">
      <c r="A284" s="369">
        <v>276</v>
      </c>
      <c r="B284" s="370"/>
      <c r="C284" s="601"/>
      <c r="D284" s="602"/>
      <c r="E284" s="602"/>
      <c r="F284" s="602"/>
      <c r="G284" s="602"/>
      <c r="H284" s="603"/>
      <c r="I284" s="371"/>
      <c r="J284" s="372"/>
      <c r="K284" s="378"/>
      <c r="L284" s="374" t="s">
        <v>547</v>
      </c>
      <c r="M284" s="375"/>
      <c r="N284" s="376"/>
      <c r="O284" s="377"/>
    </row>
    <row r="285" spans="1:15" ht="51.95" customHeight="1" x14ac:dyDescent="0.15">
      <c r="A285" s="369">
        <v>277</v>
      </c>
      <c r="B285" s="370"/>
      <c r="C285" s="601"/>
      <c r="D285" s="602"/>
      <c r="E285" s="602"/>
      <c r="F285" s="602"/>
      <c r="G285" s="602"/>
      <c r="H285" s="603"/>
      <c r="I285" s="371"/>
      <c r="J285" s="372"/>
      <c r="K285" s="378"/>
      <c r="L285" s="374" t="s">
        <v>547</v>
      </c>
      <c r="M285" s="375"/>
      <c r="N285" s="376"/>
      <c r="O285" s="377"/>
    </row>
    <row r="286" spans="1:15" ht="51.95" customHeight="1" x14ac:dyDescent="0.15">
      <c r="A286" s="369">
        <v>278</v>
      </c>
      <c r="B286" s="370"/>
      <c r="C286" s="601"/>
      <c r="D286" s="602"/>
      <c r="E286" s="602"/>
      <c r="F286" s="602"/>
      <c r="G286" s="602"/>
      <c r="H286" s="603"/>
      <c r="I286" s="371"/>
      <c r="J286" s="372"/>
      <c r="K286" s="378"/>
      <c r="L286" s="374" t="s">
        <v>547</v>
      </c>
      <c r="M286" s="375"/>
      <c r="N286" s="376"/>
      <c r="O286" s="377"/>
    </row>
    <row r="287" spans="1:15" ht="51.95" customHeight="1" x14ac:dyDescent="0.15">
      <c r="A287" s="369">
        <v>279</v>
      </c>
      <c r="B287" s="370"/>
      <c r="C287" s="601"/>
      <c r="D287" s="602"/>
      <c r="E287" s="602"/>
      <c r="F287" s="602"/>
      <c r="G287" s="602"/>
      <c r="H287" s="603"/>
      <c r="I287" s="371"/>
      <c r="J287" s="372"/>
      <c r="K287" s="378"/>
      <c r="L287" s="374" t="s">
        <v>547</v>
      </c>
      <c r="M287" s="375"/>
      <c r="N287" s="376"/>
      <c r="O287" s="377"/>
    </row>
    <row r="288" spans="1:15" ht="51.95" customHeight="1" x14ac:dyDescent="0.15">
      <c r="A288" s="369">
        <v>280</v>
      </c>
      <c r="B288" s="370"/>
      <c r="C288" s="601"/>
      <c r="D288" s="602"/>
      <c r="E288" s="602"/>
      <c r="F288" s="602"/>
      <c r="G288" s="602"/>
      <c r="H288" s="603"/>
      <c r="I288" s="371"/>
      <c r="J288" s="372"/>
      <c r="K288" s="378"/>
      <c r="L288" s="374" t="s">
        <v>547</v>
      </c>
      <c r="M288" s="375"/>
      <c r="N288" s="376"/>
      <c r="O288" s="377"/>
    </row>
    <row r="289" spans="1:15" ht="51.95" customHeight="1" x14ac:dyDescent="0.15">
      <c r="A289" s="369">
        <v>281</v>
      </c>
      <c r="B289" s="370"/>
      <c r="C289" s="601"/>
      <c r="D289" s="602"/>
      <c r="E289" s="602"/>
      <c r="F289" s="602"/>
      <c r="G289" s="602"/>
      <c r="H289" s="603"/>
      <c r="I289" s="371"/>
      <c r="J289" s="372"/>
      <c r="K289" s="378"/>
      <c r="L289" s="374" t="s">
        <v>547</v>
      </c>
      <c r="M289" s="375"/>
      <c r="N289" s="376"/>
      <c r="O289" s="377"/>
    </row>
    <row r="290" spans="1:15" ht="51.95" customHeight="1" x14ac:dyDescent="0.15">
      <c r="A290" s="369">
        <v>282</v>
      </c>
      <c r="B290" s="370"/>
      <c r="C290" s="601"/>
      <c r="D290" s="602"/>
      <c r="E290" s="602"/>
      <c r="F290" s="602"/>
      <c r="G290" s="602"/>
      <c r="H290" s="603"/>
      <c r="I290" s="371"/>
      <c r="J290" s="372"/>
      <c r="K290" s="378"/>
      <c r="L290" s="374" t="s">
        <v>547</v>
      </c>
      <c r="M290" s="375"/>
      <c r="N290" s="376"/>
      <c r="O290" s="377"/>
    </row>
    <row r="291" spans="1:15" ht="51.95" customHeight="1" x14ac:dyDescent="0.15">
      <c r="A291" s="369">
        <v>283</v>
      </c>
      <c r="B291" s="370"/>
      <c r="C291" s="601"/>
      <c r="D291" s="602"/>
      <c r="E291" s="602"/>
      <c r="F291" s="602"/>
      <c r="G291" s="602"/>
      <c r="H291" s="603"/>
      <c r="I291" s="371"/>
      <c r="J291" s="372"/>
      <c r="K291" s="378"/>
      <c r="L291" s="374" t="s">
        <v>547</v>
      </c>
      <c r="M291" s="375"/>
      <c r="N291" s="376"/>
      <c r="O291" s="377"/>
    </row>
    <row r="292" spans="1:15" ht="51.95" customHeight="1" x14ac:dyDescent="0.15">
      <c r="A292" s="369">
        <v>284</v>
      </c>
      <c r="B292" s="370"/>
      <c r="C292" s="601"/>
      <c r="D292" s="602"/>
      <c r="E292" s="602"/>
      <c r="F292" s="602"/>
      <c r="G292" s="602"/>
      <c r="H292" s="603"/>
      <c r="I292" s="371"/>
      <c r="J292" s="372"/>
      <c r="K292" s="378"/>
      <c r="L292" s="374" t="s">
        <v>547</v>
      </c>
      <c r="M292" s="375"/>
      <c r="N292" s="376"/>
      <c r="O292" s="377"/>
    </row>
    <row r="293" spans="1:15" ht="51.95" customHeight="1" x14ac:dyDescent="0.15">
      <c r="A293" s="369">
        <v>285</v>
      </c>
      <c r="B293" s="370"/>
      <c r="C293" s="601"/>
      <c r="D293" s="602"/>
      <c r="E293" s="602"/>
      <c r="F293" s="602"/>
      <c r="G293" s="602"/>
      <c r="H293" s="603"/>
      <c r="I293" s="371"/>
      <c r="J293" s="372"/>
      <c r="K293" s="378"/>
      <c r="L293" s="374" t="s">
        <v>547</v>
      </c>
      <c r="M293" s="375"/>
      <c r="N293" s="376"/>
      <c r="O293" s="377"/>
    </row>
    <row r="294" spans="1:15" ht="51.95" customHeight="1" x14ac:dyDescent="0.15">
      <c r="A294" s="369">
        <v>286</v>
      </c>
      <c r="B294" s="370"/>
      <c r="C294" s="601"/>
      <c r="D294" s="602"/>
      <c r="E294" s="602"/>
      <c r="F294" s="602"/>
      <c r="G294" s="602"/>
      <c r="H294" s="603"/>
      <c r="I294" s="371"/>
      <c r="J294" s="372"/>
      <c r="K294" s="378"/>
      <c r="L294" s="374" t="s">
        <v>547</v>
      </c>
      <c r="M294" s="375"/>
      <c r="N294" s="376"/>
      <c r="O294" s="377"/>
    </row>
    <row r="295" spans="1:15" ht="51.95" customHeight="1" x14ac:dyDescent="0.15">
      <c r="A295" s="369">
        <v>287</v>
      </c>
      <c r="B295" s="370"/>
      <c r="C295" s="601"/>
      <c r="D295" s="602"/>
      <c r="E295" s="602"/>
      <c r="F295" s="602"/>
      <c r="G295" s="602"/>
      <c r="H295" s="603"/>
      <c r="I295" s="371"/>
      <c r="J295" s="372"/>
      <c r="K295" s="378"/>
      <c r="L295" s="374" t="s">
        <v>547</v>
      </c>
      <c r="M295" s="375"/>
      <c r="N295" s="376"/>
      <c r="O295" s="377"/>
    </row>
    <row r="296" spans="1:15" ht="51.95" customHeight="1" x14ac:dyDescent="0.15">
      <c r="A296" s="369">
        <v>288</v>
      </c>
      <c r="B296" s="370"/>
      <c r="C296" s="601"/>
      <c r="D296" s="602"/>
      <c r="E296" s="602"/>
      <c r="F296" s="602"/>
      <c r="G296" s="602"/>
      <c r="H296" s="603"/>
      <c r="I296" s="371"/>
      <c r="J296" s="372"/>
      <c r="K296" s="378"/>
      <c r="L296" s="374" t="s">
        <v>547</v>
      </c>
      <c r="M296" s="375"/>
      <c r="N296" s="376"/>
      <c r="O296" s="377"/>
    </row>
    <row r="297" spans="1:15" ht="51.95" customHeight="1" x14ac:dyDescent="0.15">
      <c r="A297" s="369">
        <v>289</v>
      </c>
      <c r="B297" s="370"/>
      <c r="C297" s="601"/>
      <c r="D297" s="602"/>
      <c r="E297" s="602"/>
      <c r="F297" s="602"/>
      <c r="G297" s="602"/>
      <c r="H297" s="603"/>
      <c r="I297" s="371"/>
      <c r="J297" s="372"/>
      <c r="K297" s="378"/>
      <c r="L297" s="374" t="s">
        <v>547</v>
      </c>
      <c r="M297" s="375"/>
      <c r="N297" s="376"/>
      <c r="O297" s="377"/>
    </row>
    <row r="298" spans="1:15" ht="51.95" customHeight="1" x14ac:dyDescent="0.15">
      <c r="A298" s="369">
        <v>290</v>
      </c>
      <c r="B298" s="370"/>
      <c r="C298" s="601"/>
      <c r="D298" s="602"/>
      <c r="E298" s="602"/>
      <c r="F298" s="602"/>
      <c r="G298" s="602"/>
      <c r="H298" s="603"/>
      <c r="I298" s="371"/>
      <c r="J298" s="372"/>
      <c r="K298" s="378"/>
      <c r="L298" s="374" t="s">
        <v>547</v>
      </c>
      <c r="M298" s="375"/>
      <c r="N298" s="376"/>
      <c r="O298" s="377"/>
    </row>
    <row r="299" spans="1:15" ht="51.95" customHeight="1" x14ac:dyDescent="0.15">
      <c r="A299" s="369">
        <v>291</v>
      </c>
      <c r="B299" s="370"/>
      <c r="C299" s="601"/>
      <c r="D299" s="602"/>
      <c r="E299" s="602"/>
      <c r="F299" s="602"/>
      <c r="G299" s="602"/>
      <c r="H299" s="603"/>
      <c r="I299" s="371"/>
      <c r="J299" s="372"/>
      <c r="K299" s="378"/>
      <c r="L299" s="374" t="s">
        <v>547</v>
      </c>
      <c r="M299" s="375"/>
      <c r="N299" s="376"/>
      <c r="O299" s="377"/>
    </row>
    <row r="300" spans="1:15" ht="51.95" customHeight="1" x14ac:dyDescent="0.15">
      <c r="A300" s="369">
        <v>292</v>
      </c>
      <c r="B300" s="370"/>
      <c r="C300" s="601"/>
      <c r="D300" s="602"/>
      <c r="E300" s="602"/>
      <c r="F300" s="602"/>
      <c r="G300" s="602"/>
      <c r="H300" s="603"/>
      <c r="I300" s="371"/>
      <c r="J300" s="372"/>
      <c r="K300" s="378"/>
      <c r="L300" s="374" t="s">
        <v>547</v>
      </c>
      <c r="M300" s="375"/>
      <c r="N300" s="376"/>
      <c r="O300" s="377"/>
    </row>
    <row r="301" spans="1:15" ht="51.95" customHeight="1" x14ac:dyDescent="0.15">
      <c r="A301" s="369">
        <v>293</v>
      </c>
      <c r="B301" s="370"/>
      <c r="C301" s="601"/>
      <c r="D301" s="602"/>
      <c r="E301" s="602"/>
      <c r="F301" s="602"/>
      <c r="G301" s="602"/>
      <c r="H301" s="603"/>
      <c r="I301" s="371"/>
      <c r="J301" s="372"/>
      <c r="K301" s="378"/>
      <c r="L301" s="374" t="s">
        <v>547</v>
      </c>
      <c r="M301" s="375"/>
      <c r="N301" s="376"/>
      <c r="O301" s="377"/>
    </row>
    <row r="302" spans="1:15" ht="51.95" customHeight="1" x14ac:dyDescent="0.15">
      <c r="A302" s="369">
        <v>294</v>
      </c>
      <c r="B302" s="370"/>
      <c r="C302" s="601"/>
      <c r="D302" s="602"/>
      <c r="E302" s="602"/>
      <c r="F302" s="602"/>
      <c r="G302" s="602"/>
      <c r="H302" s="603"/>
      <c r="I302" s="371"/>
      <c r="J302" s="372"/>
      <c r="K302" s="378"/>
      <c r="L302" s="374" t="s">
        <v>547</v>
      </c>
      <c r="M302" s="375"/>
      <c r="N302" s="376"/>
      <c r="O302" s="377"/>
    </row>
    <row r="303" spans="1:15" ht="51.95" customHeight="1" x14ac:dyDescent="0.15">
      <c r="A303" s="369">
        <v>295</v>
      </c>
      <c r="B303" s="370"/>
      <c r="C303" s="601"/>
      <c r="D303" s="602"/>
      <c r="E303" s="602"/>
      <c r="F303" s="602"/>
      <c r="G303" s="602"/>
      <c r="H303" s="603"/>
      <c r="I303" s="371"/>
      <c r="J303" s="372"/>
      <c r="K303" s="378"/>
      <c r="L303" s="374" t="s">
        <v>547</v>
      </c>
      <c r="M303" s="375"/>
      <c r="N303" s="376"/>
      <c r="O303" s="377"/>
    </row>
    <row r="304" spans="1:15" ht="51.95" customHeight="1" x14ac:dyDescent="0.15">
      <c r="A304" s="369">
        <v>296</v>
      </c>
      <c r="B304" s="370"/>
      <c r="C304" s="601"/>
      <c r="D304" s="602"/>
      <c r="E304" s="602"/>
      <c r="F304" s="602"/>
      <c r="G304" s="602"/>
      <c r="H304" s="603"/>
      <c r="I304" s="371"/>
      <c r="J304" s="372"/>
      <c r="K304" s="378"/>
      <c r="L304" s="374" t="s">
        <v>547</v>
      </c>
      <c r="M304" s="375"/>
      <c r="N304" s="376"/>
      <c r="O304" s="377"/>
    </row>
    <row r="305" spans="1:15" ht="51.95" customHeight="1" x14ac:dyDescent="0.15">
      <c r="A305" s="369">
        <v>297</v>
      </c>
      <c r="B305" s="370"/>
      <c r="C305" s="601"/>
      <c r="D305" s="602"/>
      <c r="E305" s="602"/>
      <c r="F305" s="602"/>
      <c r="G305" s="602"/>
      <c r="H305" s="603"/>
      <c r="I305" s="371"/>
      <c r="J305" s="372"/>
      <c r="K305" s="378"/>
      <c r="L305" s="374" t="s">
        <v>547</v>
      </c>
      <c r="M305" s="375"/>
      <c r="N305" s="376"/>
      <c r="O305" s="377"/>
    </row>
    <row r="306" spans="1:15" ht="51.95" customHeight="1" x14ac:dyDescent="0.15">
      <c r="A306" s="369">
        <v>298</v>
      </c>
      <c r="B306" s="370"/>
      <c r="C306" s="601"/>
      <c r="D306" s="602"/>
      <c r="E306" s="602"/>
      <c r="F306" s="602"/>
      <c r="G306" s="602"/>
      <c r="H306" s="603"/>
      <c r="I306" s="371"/>
      <c r="J306" s="372"/>
      <c r="K306" s="378"/>
      <c r="L306" s="374" t="s">
        <v>547</v>
      </c>
      <c r="M306" s="375"/>
      <c r="N306" s="376"/>
      <c r="O306" s="377"/>
    </row>
    <row r="307" spans="1:15" ht="51.95" customHeight="1" x14ac:dyDescent="0.15">
      <c r="A307" s="369">
        <v>299</v>
      </c>
      <c r="B307" s="370"/>
      <c r="C307" s="601"/>
      <c r="D307" s="602"/>
      <c r="E307" s="602"/>
      <c r="F307" s="602"/>
      <c r="G307" s="602"/>
      <c r="H307" s="603"/>
      <c r="I307" s="371"/>
      <c r="J307" s="372"/>
      <c r="K307" s="378"/>
      <c r="L307" s="374" t="s">
        <v>547</v>
      </c>
      <c r="M307" s="375"/>
      <c r="N307" s="376"/>
      <c r="O307" s="377"/>
    </row>
    <row r="308" spans="1:15" ht="51.95" customHeight="1" x14ac:dyDescent="0.15">
      <c r="A308" s="369">
        <v>300</v>
      </c>
      <c r="B308" s="370"/>
      <c r="C308" s="601"/>
      <c r="D308" s="602"/>
      <c r="E308" s="602"/>
      <c r="F308" s="602"/>
      <c r="G308" s="602"/>
      <c r="H308" s="603"/>
      <c r="I308" s="371"/>
      <c r="J308" s="372"/>
      <c r="K308" s="378"/>
      <c r="L308" s="374" t="s">
        <v>547</v>
      </c>
      <c r="M308" s="375"/>
      <c r="N308" s="376"/>
      <c r="O308" s="377"/>
    </row>
  </sheetData>
  <mergeCells count="624">
    <mergeCell ref="A7:A8"/>
    <mergeCell ref="B7:B8"/>
    <mergeCell ref="C7:E8"/>
    <mergeCell ref="F7:H8"/>
    <mergeCell ref="I7:J7"/>
    <mergeCell ref="K7:K8"/>
    <mergeCell ref="B1:H1"/>
    <mergeCell ref="J1:L1"/>
    <mergeCell ref="M1:N1"/>
    <mergeCell ref="H3:J3"/>
    <mergeCell ref="K3:O3"/>
    <mergeCell ref="B4:B5"/>
    <mergeCell ref="C4:C5"/>
    <mergeCell ref="D4:D5"/>
    <mergeCell ref="E4:E5"/>
    <mergeCell ref="F4:F5"/>
    <mergeCell ref="L7:L8"/>
    <mergeCell ref="M7:M8"/>
    <mergeCell ref="N7:N8"/>
    <mergeCell ref="O7:O8"/>
    <mergeCell ref="C9:E9"/>
    <mergeCell ref="F9:H9"/>
    <mergeCell ref="G4:G5"/>
    <mergeCell ref="I4:J4"/>
    <mergeCell ref="K4:O5"/>
    <mergeCell ref="I5:J5"/>
    <mergeCell ref="C13:E13"/>
    <mergeCell ref="F13:H13"/>
    <mergeCell ref="C14:E14"/>
    <mergeCell ref="F14:H14"/>
    <mergeCell ref="C15:E15"/>
    <mergeCell ref="F15:H15"/>
    <mergeCell ref="C10:E10"/>
    <mergeCell ref="F10:H10"/>
    <mergeCell ref="C11:E11"/>
    <mergeCell ref="F11:H11"/>
    <mergeCell ref="C12:E12"/>
    <mergeCell ref="F12:H12"/>
    <mergeCell ref="C19:E19"/>
    <mergeCell ref="F19:H19"/>
    <mergeCell ref="C20:E20"/>
    <mergeCell ref="F20:H20"/>
    <mergeCell ref="C21:E21"/>
    <mergeCell ref="F21:H21"/>
    <mergeCell ref="C16:E16"/>
    <mergeCell ref="F16:H16"/>
    <mergeCell ref="C17:E17"/>
    <mergeCell ref="F17:H17"/>
    <mergeCell ref="C18:E18"/>
    <mergeCell ref="F18:H18"/>
    <mergeCell ref="C25:E25"/>
    <mergeCell ref="F25:H25"/>
    <mergeCell ref="C26:E26"/>
    <mergeCell ref="F26:H26"/>
    <mergeCell ref="C27:E27"/>
    <mergeCell ref="F27:H27"/>
    <mergeCell ref="C22:E22"/>
    <mergeCell ref="F22:H22"/>
    <mergeCell ref="C23:E23"/>
    <mergeCell ref="F23:H23"/>
    <mergeCell ref="C24:E24"/>
    <mergeCell ref="F24:H24"/>
    <mergeCell ref="C31:E31"/>
    <mergeCell ref="F31:H31"/>
    <mergeCell ref="C32:E32"/>
    <mergeCell ref="F32:H32"/>
    <mergeCell ref="C33:E33"/>
    <mergeCell ref="F33:H33"/>
    <mergeCell ref="C28:E28"/>
    <mergeCell ref="F28:H28"/>
    <mergeCell ref="C29:E29"/>
    <mergeCell ref="F29:H29"/>
    <mergeCell ref="C30:E30"/>
    <mergeCell ref="F30:H30"/>
    <mergeCell ref="C37:E37"/>
    <mergeCell ref="F37:H37"/>
    <mergeCell ref="C38:E38"/>
    <mergeCell ref="F38:H38"/>
    <mergeCell ref="C39:E39"/>
    <mergeCell ref="F39:H39"/>
    <mergeCell ref="C34:E34"/>
    <mergeCell ref="F34:H34"/>
    <mergeCell ref="C35:E35"/>
    <mergeCell ref="F35:H35"/>
    <mergeCell ref="C36:E36"/>
    <mergeCell ref="F36:H36"/>
    <mergeCell ref="C43:E43"/>
    <mergeCell ref="F43:H43"/>
    <mergeCell ref="C44:E44"/>
    <mergeCell ref="F44:H44"/>
    <mergeCell ref="C45:E45"/>
    <mergeCell ref="F45:H45"/>
    <mergeCell ref="C40:E40"/>
    <mergeCell ref="F40:H40"/>
    <mergeCell ref="C41:E41"/>
    <mergeCell ref="F41:H41"/>
    <mergeCell ref="C42:E42"/>
    <mergeCell ref="F42:H42"/>
    <mergeCell ref="C49:E49"/>
    <mergeCell ref="F49:H49"/>
    <mergeCell ref="C50:E50"/>
    <mergeCell ref="F50:H50"/>
    <mergeCell ref="C51:E51"/>
    <mergeCell ref="F51:H51"/>
    <mergeCell ref="C46:E46"/>
    <mergeCell ref="F46:H46"/>
    <mergeCell ref="C47:E47"/>
    <mergeCell ref="F47:H47"/>
    <mergeCell ref="C48:E48"/>
    <mergeCell ref="F48:H48"/>
    <mergeCell ref="C55:E55"/>
    <mergeCell ref="F55:H55"/>
    <mergeCell ref="C56:E56"/>
    <mergeCell ref="F56:H56"/>
    <mergeCell ref="C57:E57"/>
    <mergeCell ref="F57:H57"/>
    <mergeCell ref="C52:E52"/>
    <mergeCell ref="F52:H52"/>
    <mergeCell ref="C53:E53"/>
    <mergeCell ref="F53:H53"/>
    <mergeCell ref="C54:E54"/>
    <mergeCell ref="F54:H54"/>
    <mergeCell ref="C61:E61"/>
    <mergeCell ref="F61:H61"/>
    <mergeCell ref="C62:E62"/>
    <mergeCell ref="F62:H62"/>
    <mergeCell ref="C63:E63"/>
    <mergeCell ref="F63:H63"/>
    <mergeCell ref="C58:E58"/>
    <mergeCell ref="F58:H58"/>
    <mergeCell ref="C59:E59"/>
    <mergeCell ref="F59:H59"/>
    <mergeCell ref="C60:E60"/>
    <mergeCell ref="F60:H60"/>
    <mergeCell ref="C67:E67"/>
    <mergeCell ref="F67:H67"/>
    <mergeCell ref="C68:E68"/>
    <mergeCell ref="F68:H68"/>
    <mergeCell ref="C69:E69"/>
    <mergeCell ref="F69:H69"/>
    <mergeCell ref="C64:E64"/>
    <mergeCell ref="F64:H64"/>
    <mergeCell ref="C65:E65"/>
    <mergeCell ref="F65:H65"/>
    <mergeCell ref="C66:E66"/>
    <mergeCell ref="F66:H66"/>
    <mergeCell ref="C73:E73"/>
    <mergeCell ref="F73:H73"/>
    <mergeCell ref="C74:E74"/>
    <mergeCell ref="F74:H74"/>
    <mergeCell ref="C75:E75"/>
    <mergeCell ref="F75:H75"/>
    <mergeCell ref="C70:E70"/>
    <mergeCell ref="F70:H70"/>
    <mergeCell ref="C71:E71"/>
    <mergeCell ref="F71:H71"/>
    <mergeCell ref="C72:E72"/>
    <mergeCell ref="F72:H72"/>
    <mergeCell ref="C79:E79"/>
    <mergeCell ref="F79:H79"/>
    <mergeCell ref="C80:E80"/>
    <mergeCell ref="F80:H80"/>
    <mergeCell ref="C81:E81"/>
    <mergeCell ref="F81:H81"/>
    <mergeCell ref="C76:E76"/>
    <mergeCell ref="F76:H76"/>
    <mergeCell ref="C77:E77"/>
    <mergeCell ref="F77:H77"/>
    <mergeCell ref="C78:E78"/>
    <mergeCell ref="F78:H78"/>
    <mergeCell ref="C85:E85"/>
    <mergeCell ref="F85:H85"/>
    <mergeCell ref="C86:E86"/>
    <mergeCell ref="F86:H86"/>
    <mergeCell ref="C87:E87"/>
    <mergeCell ref="F87:H87"/>
    <mergeCell ref="C82:E82"/>
    <mergeCell ref="F82:H82"/>
    <mergeCell ref="C83:E83"/>
    <mergeCell ref="F83:H83"/>
    <mergeCell ref="C84:E84"/>
    <mergeCell ref="F84:H84"/>
    <mergeCell ref="C91:E91"/>
    <mergeCell ref="F91:H91"/>
    <mergeCell ref="C92:E92"/>
    <mergeCell ref="F92:H92"/>
    <mergeCell ref="C93:E93"/>
    <mergeCell ref="F93:H93"/>
    <mergeCell ref="C88:E88"/>
    <mergeCell ref="F88:H88"/>
    <mergeCell ref="C89:E89"/>
    <mergeCell ref="F89:H89"/>
    <mergeCell ref="C90:E90"/>
    <mergeCell ref="F90:H90"/>
    <mergeCell ref="C97:E97"/>
    <mergeCell ref="F97:H97"/>
    <mergeCell ref="C98:E98"/>
    <mergeCell ref="F98:H98"/>
    <mergeCell ref="C99:E99"/>
    <mergeCell ref="F99:H99"/>
    <mergeCell ref="C94:E94"/>
    <mergeCell ref="F94:H94"/>
    <mergeCell ref="C95:E95"/>
    <mergeCell ref="F95:H95"/>
    <mergeCell ref="C96:E96"/>
    <mergeCell ref="F96:H96"/>
    <mergeCell ref="C103:E103"/>
    <mergeCell ref="F103:H103"/>
    <mergeCell ref="C104:E104"/>
    <mergeCell ref="F104:H104"/>
    <mergeCell ref="C105:E105"/>
    <mergeCell ref="F105:H105"/>
    <mergeCell ref="C100:E100"/>
    <mergeCell ref="F100:H100"/>
    <mergeCell ref="C101:E101"/>
    <mergeCell ref="F101:H101"/>
    <mergeCell ref="C102:E102"/>
    <mergeCell ref="F102:H102"/>
    <mergeCell ref="C109:E109"/>
    <mergeCell ref="F109:H109"/>
    <mergeCell ref="C110:E110"/>
    <mergeCell ref="F110:H110"/>
    <mergeCell ref="C111:E111"/>
    <mergeCell ref="F111:H111"/>
    <mergeCell ref="C106:E106"/>
    <mergeCell ref="F106:H106"/>
    <mergeCell ref="C107:E107"/>
    <mergeCell ref="F107:H107"/>
    <mergeCell ref="C108:E108"/>
    <mergeCell ref="F108:H108"/>
    <mergeCell ref="C115:E115"/>
    <mergeCell ref="F115:H115"/>
    <mergeCell ref="C116:E116"/>
    <mergeCell ref="F116:H116"/>
    <mergeCell ref="C117:E117"/>
    <mergeCell ref="F117:H117"/>
    <mergeCell ref="C112:E112"/>
    <mergeCell ref="F112:H112"/>
    <mergeCell ref="C113:E113"/>
    <mergeCell ref="F113:H113"/>
    <mergeCell ref="C114:E114"/>
    <mergeCell ref="F114:H114"/>
    <mergeCell ref="C121:E121"/>
    <mergeCell ref="F121:H121"/>
    <mergeCell ref="C122:E122"/>
    <mergeCell ref="F122:H122"/>
    <mergeCell ref="C123:E123"/>
    <mergeCell ref="F123:H123"/>
    <mergeCell ref="C118:E118"/>
    <mergeCell ref="F118:H118"/>
    <mergeCell ref="C119:E119"/>
    <mergeCell ref="F119:H119"/>
    <mergeCell ref="C120:E120"/>
    <mergeCell ref="F120:H120"/>
    <mergeCell ref="C127:E127"/>
    <mergeCell ref="F127:H127"/>
    <mergeCell ref="C128:E128"/>
    <mergeCell ref="F128:H128"/>
    <mergeCell ref="C129:E129"/>
    <mergeCell ref="F129:H129"/>
    <mergeCell ref="C124:E124"/>
    <mergeCell ref="F124:H124"/>
    <mergeCell ref="C125:E125"/>
    <mergeCell ref="F125:H125"/>
    <mergeCell ref="C126:E126"/>
    <mergeCell ref="F126:H126"/>
    <mergeCell ref="C133:E133"/>
    <mergeCell ref="F133:H133"/>
    <mergeCell ref="C134:E134"/>
    <mergeCell ref="F134:H134"/>
    <mergeCell ref="C135:E135"/>
    <mergeCell ref="F135:H135"/>
    <mergeCell ref="C130:E130"/>
    <mergeCell ref="F130:H130"/>
    <mergeCell ref="C131:E131"/>
    <mergeCell ref="F131:H131"/>
    <mergeCell ref="C132:E132"/>
    <mergeCell ref="F132:H132"/>
    <mergeCell ref="C139:E139"/>
    <mergeCell ref="F139:H139"/>
    <mergeCell ref="C140:E140"/>
    <mergeCell ref="F140:H140"/>
    <mergeCell ref="C141:E141"/>
    <mergeCell ref="F141:H141"/>
    <mergeCell ref="C136:E136"/>
    <mergeCell ref="F136:H136"/>
    <mergeCell ref="C137:E137"/>
    <mergeCell ref="F137:H137"/>
    <mergeCell ref="C138:E138"/>
    <mergeCell ref="F138:H138"/>
    <mergeCell ref="C145:E145"/>
    <mergeCell ref="F145:H145"/>
    <mergeCell ref="C146:E146"/>
    <mergeCell ref="F146:H146"/>
    <mergeCell ref="C147:E147"/>
    <mergeCell ref="F147:H147"/>
    <mergeCell ref="C142:E142"/>
    <mergeCell ref="F142:H142"/>
    <mergeCell ref="C143:E143"/>
    <mergeCell ref="F143:H143"/>
    <mergeCell ref="C144:E144"/>
    <mergeCell ref="F144:H144"/>
    <mergeCell ref="C151:E151"/>
    <mergeCell ref="F151:H151"/>
    <mergeCell ref="C152:E152"/>
    <mergeCell ref="F152:H152"/>
    <mergeCell ref="C153:E153"/>
    <mergeCell ref="F153:H153"/>
    <mergeCell ref="C148:E148"/>
    <mergeCell ref="F148:H148"/>
    <mergeCell ref="C149:E149"/>
    <mergeCell ref="F149:H149"/>
    <mergeCell ref="C150:E150"/>
    <mergeCell ref="F150:H150"/>
    <mergeCell ref="C157:E157"/>
    <mergeCell ref="F157:H157"/>
    <mergeCell ref="C158:E158"/>
    <mergeCell ref="F158:H158"/>
    <mergeCell ref="C159:E159"/>
    <mergeCell ref="F159:H159"/>
    <mergeCell ref="C154:E154"/>
    <mergeCell ref="F154:H154"/>
    <mergeCell ref="C155:E155"/>
    <mergeCell ref="F155:H155"/>
    <mergeCell ref="C156:E156"/>
    <mergeCell ref="F156:H156"/>
    <mergeCell ref="C163:E163"/>
    <mergeCell ref="F163:H163"/>
    <mergeCell ref="C164:E164"/>
    <mergeCell ref="F164:H164"/>
    <mergeCell ref="C165:E165"/>
    <mergeCell ref="F165:H165"/>
    <mergeCell ref="C160:E160"/>
    <mergeCell ref="F160:H160"/>
    <mergeCell ref="C161:E161"/>
    <mergeCell ref="F161:H161"/>
    <mergeCell ref="C162:E162"/>
    <mergeCell ref="F162:H162"/>
    <mergeCell ref="C169:E169"/>
    <mergeCell ref="F169:H169"/>
    <mergeCell ref="C170:E170"/>
    <mergeCell ref="F170:H170"/>
    <mergeCell ref="C171:E171"/>
    <mergeCell ref="F171:H171"/>
    <mergeCell ref="C166:E166"/>
    <mergeCell ref="F166:H166"/>
    <mergeCell ref="C167:E167"/>
    <mergeCell ref="F167:H167"/>
    <mergeCell ref="C168:E168"/>
    <mergeCell ref="F168:H168"/>
    <mergeCell ref="C175:E175"/>
    <mergeCell ref="F175:H175"/>
    <mergeCell ref="C176:E176"/>
    <mergeCell ref="F176:H176"/>
    <mergeCell ref="C177:E177"/>
    <mergeCell ref="F177:H177"/>
    <mergeCell ref="C172:E172"/>
    <mergeCell ref="F172:H172"/>
    <mergeCell ref="C173:E173"/>
    <mergeCell ref="F173:H173"/>
    <mergeCell ref="C174:E174"/>
    <mergeCell ref="F174:H174"/>
    <mergeCell ref="C181:E181"/>
    <mergeCell ref="F181:H181"/>
    <mergeCell ref="C182:E182"/>
    <mergeCell ref="F182:H182"/>
    <mergeCell ref="C183:E183"/>
    <mergeCell ref="F183:H183"/>
    <mergeCell ref="C178:E178"/>
    <mergeCell ref="F178:H178"/>
    <mergeCell ref="C179:E179"/>
    <mergeCell ref="F179:H179"/>
    <mergeCell ref="C180:E180"/>
    <mergeCell ref="F180:H180"/>
    <mergeCell ref="C187:E187"/>
    <mergeCell ref="F187:H187"/>
    <mergeCell ref="C188:E188"/>
    <mergeCell ref="F188:H188"/>
    <mergeCell ref="C189:E189"/>
    <mergeCell ref="F189:H189"/>
    <mergeCell ref="C184:E184"/>
    <mergeCell ref="F184:H184"/>
    <mergeCell ref="C185:E185"/>
    <mergeCell ref="F185:H185"/>
    <mergeCell ref="C186:E186"/>
    <mergeCell ref="F186:H186"/>
    <mergeCell ref="C193:E193"/>
    <mergeCell ref="F193:H193"/>
    <mergeCell ref="C194:E194"/>
    <mergeCell ref="F194:H194"/>
    <mergeCell ref="C195:E195"/>
    <mergeCell ref="F195:H195"/>
    <mergeCell ref="C190:E190"/>
    <mergeCell ref="F190:H190"/>
    <mergeCell ref="C191:E191"/>
    <mergeCell ref="F191:H191"/>
    <mergeCell ref="C192:E192"/>
    <mergeCell ref="F192:H192"/>
    <mergeCell ref="C199:E199"/>
    <mergeCell ref="F199:H199"/>
    <mergeCell ref="C200:E200"/>
    <mergeCell ref="F200:H200"/>
    <mergeCell ref="C201:E201"/>
    <mergeCell ref="F201:H201"/>
    <mergeCell ref="C196:E196"/>
    <mergeCell ref="F196:H196"/>
    <mergeCell ref="C197:E197"/>
    <mergeCell ref="F197:H197"/>
    <mergeCell ref="C198:E198"/>
    <mergeCell ref="F198:H198"/>
    <mergeCell ref="C205:E205"/>
    <mergeCell ref="F205:H205"/>
    <mergeCell ref="C206:E206"/>
    <mergeCell ref="F206:H206"/>
    <mergeCell ref="C207:E207"/>
    <mergeCell ref="F207:H207"/>
    <mergeCell ref="C202:E202"/>
    <mergeCell ref="F202:H202"/>
    <mergeCell ref="C203:E203"/>
    <mergeCell ref="F203:H203"/>
    <mergeCell ref="C204:E204"/>
    <mergeCell ref="F204:H204"/>
    <mergeCell ref="C211:E211"/>
    <mergeCell ref="F211:H211"/>
    <mergeCell ref="C212:E212"/>
    <mergeCell ref="F212:H212"/>
    <mergeCell ref="C213:E213"/>
    <mergeCell ref="F213:H213"/>
    <mergeCell ref="C208:E208"/>
    <mergeCell ref="F208:H208"/>
    <mergeCell ref="C209:E209"/>
    <mergeCell ref="F209:H209"/>
    <mergeCell ref="C210:E210"/>
    <mergeCell ref="F210:H210"/>
    <mergeCell ref="C217:E217"/>
    <mergeCell ref="F217:H217"/>
    <mergeCell ref="C218:E218"/>
    <mergeCell ref="F218:H218"/>
    <mergeCell ref="C219:E219"/>
    <mergeCell ref="F219:H219"/>
    <mergeCell ref="C214:E214"/>
    <mergeCell ref="F214:H214"/>
    <mergeCell ref="C215:E215"/>
    <mergeCell ref="F215:H215"/>
    <mergeCell ref="C216:E216"/>
    <mergeCell ref="F216:H216"/>
    <mergeCell ref="C223:E223"/>
    <mergeCell ref="F223:H223"/>
    <mergeCell ref="C224:E224"/>
    <mergeCell ref="F224:H224"/>
    <mergeCell ref="C225:E225"/>
    <mergeCell ref="F225:H225"/>
    <mergeCell ref="C220:E220"/>
    <mergeCell ref="F220:H220"/>
    <mergeCell ref="C221:E221"/>
    <mergeCell ref="F221:H221"/>
    <mergeCell ref="C222:E222"/>
    <mergeCell ref="F222:H222"/>
    <mergeCell ref="C229:E229"/>
    <mergeCell ref="F229:H229"/>
    <mergeCell ref="C230:E230"/>
    <mergeCell ref="F230:H230"/>
    <mergeCell ref="C231:E231"/>
    <mergeCell ref="F231:H231"/>
    <mergeCell ref="C226:E226"/>
    <mergeCell ref="F226:H226"/>
    <mergeCell ref="C227:E227"/>
    <mergeCell ref="F227:H227"/>
    <mergeCell ref="C228:E228"/>
    <mergeCell ref="F228:H228"/>
    <mergeCell ref="C235:E235"/>
    <mergeCell ref="F235:H235"/>
    <mergeCell ref="C236:E236"/>
    <mergeCell ref="F236:H236"/>
    <mergeCell ref="C237:E237"/>
    <mergeCell ref="F237:H237"/>
    <mergeCell ref="C232:E232"/>
    <mergeCell ref="F232:H232"/>
    <mergeCell ref="C233:E233"/>
    <mergeCell ref="F233:H233"/>
    <mergeCell ref="C234:E234"/>
    <mergeCell ref="F234:H234"/>
    <mergeCell ref="C241:E241"/>
    <mergeCell ref="F241:H241"/>
    <mergeCell ref="C242:E242"/>
    <mergeCell ref="F242:H242"/>
    <mergeCell ref="C243:E243"/>
    <mergeCell ref="F243:H243"/>
    <mergeCell ref="C238:E238"/>
    <mergeCell ref="F238:H238"/>
    <mergeCell ref="C239:E239"/>
    <mergeCell ref="F239:H239"/>
    <mergeCell ref="C240:E240"/>
    <mergeCell ref="F240:H240"/>
    <mergeCell ref="C247:E247"/>
    <mergeCell ref="F247:H247"/>
    <mergeCell ref="C248:E248"/>
    <mergeCell ref="F248:H248"/>
    <mergeCell ref="C249:E249"/>
    <mergeCell ref="F249:H249"/>
    <mergeCell ref="C244:E244"/>
    <mergeCell ref="F244:H244"/>
    <mergeCell ref="C245:E245"/>
    <mergeCell ref="F245:H245"/>
    <mergeCell ref="C246:E246"/>
    <mergeCell ref="F246:H246"/>
    <mergeCell ref="C253:E253"/>
    <mergeCell ref="F253:H253"/>
    <mergeCell ref="C254:E254"/>
    <mergeCell ref="F254:H254"/>
    <mergeCell ref="C255:E255"/>
    <mergeCell ref="F255:H255"/>
    <mergeCell ref="C250:E250"/>
    <mergeCell ref="F250:H250"/>
    <mergeCell ref="C251:E251"/>
    <mergeCell ref="F251:H251"/>
    <mergeCell ref="C252:E252"/>
    <mergeCell ref="F252:H252"/>
    <mergeCell ref="C259:E259"/>
    <mergeCell ref="F259:H259"/>
    <mergeCell ref="C260:E260"/>
    <mergeCell ref="F260:H260"/>
    <mergeCell ref="C261:E261"/>
    <mergeCell ref="F261:H261"/>
    <mergeCell ref="C256:E256"/>
    <mergeCell ref="F256:H256"/>
    <mergeCell ref="C257:E257"/>
    <mergeCell ref="F257:H257"/>
    <mergeCell ref="C258:E258"/>
    <mergeCell ref="F258:H258"/>
    <mergeCell ref="C265:E265"/>
    <mergeCell ref="F265:H265"/>
    <mergeCell ref="C266:E266"/>
    <mergeCell ref="F266:H266"/>
    <mergeCell ref="C267:E267"/>
    <mergeCell ref="F267:H267"/>
    <mergeCell ref="C262:E262"/>
    <mergeCell ref="F262:H262"/>
    <mergeCell ref="C263:E263"/>
    <mergeCell ref="F263:H263"/>
    <mergeCell ref="C264:E264"/>
    <mergeCell ref="F264:H264"/>
    <mergeCell ref="C271:E271"/>
    <mergeCell ref="F271:H271"/>
    <mergeCell ref="C272:E272"/>
    <mergeCell ref="F272:H272"/>
    <mergeCell ref="C273:E273"/>
    <mergeCell ref="F273:H273"/>
    <mergeCell ref="C268:E268"/>
    <mergeCell ref="F268:H268"/>
    <mergeCell ref="C269:E269"/>
    <mergeCell ref="F269:H269"/>
    <mergeCell ref="C270:E270"/>
    <mergeCell ref="F270:H270"/>
    <mergeCell ref="C277:E277"/>
    <mergeCell ref="F277:H277"/>
    <mergeCell ref="C278:E278"/>
    <mergeCell ref="F278:H278"/>
    <mergeCell ref="C279:E279"/>
    <mergeCell ref="F279:H279"/>
    <mergeCell ref="C274:E274"/>
    <mergeCell ref="F274:H274"/>
    <mergeCell ref="C275:E275"/>
    <mergeCell ref="F275:H275"/>
    <mergeCell ref="C276:E276"/>
    <mergeCell ref="F276:H276"/>
    <mergeCell ref="C283:E283"/>
    <mergeCell ref="F283:H283"/>
    <mergeCell ref="C284:E284"/>
    <mergeCell ref="F284:H284"/>
    <mergeCell ref="C285:E285"/>
    <mergeCell ref="F285:H285"/>
    <mergeCell ref="C280:E280"/>
    <mergeCell ref="F280:H280"/>
    <mergeCell ref="C281:E281"/>
    <mergeCell ref="F281:H281"/>
    <mergeCell ref="C282:E282"/>
    <mergeCell ref="F282:H282"/>
    <mergeCell ref="C289:E289"/>
    <mergeCell ref="F289:H289"/>
    <mergeCell ref="C290:E290"/>
    <mergeCell ref="F290:H290"/>
    <mergeCell ref="C291:E291"/>
    <mergeCell ref="F291:H291"/>
    <mergeCell ref="C286:E286"/>
    <mergeCell ref="F286:H286"/>
    <mergeCell ref="C287:E287"/>
    <mergeCell ref="F287:H287"/>
    <mergeCell ref="C288:E288"/>
    <mergeCell ref="F288:H288"/>
    <mergeCell ref="C295:E295"/>
    <mergeCell ref="F295:H295"/>
    <mergeCell ref="C296:E296"/>
    <mergeCell ref="F296:H296"/>
    <mergeCell ref="C297:E297"/>
    <mergeCell ref="F297:H297"/>
    <mergeCell ref="C292:E292"/>
    <mergeCell ref="F292:H292"/>
    <mergeCell ref="C293:E293"/>
    <mergeCell ref="F293:H293"/>
    <mergeCell ref="C294:E294"/>
    <mergeCell ref="F294:H294"/>
    <mergeCell ref="C301:E301"/>
    <mergeCell ref="F301:H301"/>
    <mergeCell ref="C302:E302"/>
    <mergeCell ref="F302:H302"/>
    <mergeCell ref="C303:E303"/>
    <mergeCell ref="F303:H303"/>
    <mergeCell ref="C298:E298"/>
    <mergeCell ref="F298:H298"/>
    <mergeCell ref="C299:E299"/>
    <mergeCell ref="F299:H299"/>
    <mergeCell ref="C300:E300"/>
    <mergeCell ref="F300:H300"/>
    <mergeCell ref="C307:E307"/>
    <mergeCell ref="F307:H307"/>
    <mergeCell ref="C308:E308"/>
    <mergeCell ref="F308:H308"/>
    <mergeCell ref="C304:E304"/>
    <mergeCell ref="F304:H304"/>
    <mergeCell ref="C305:E305"/>
    <mergeCell ref="F305:H305"/>
    <mergeCell ref="C306:E306"/>
    <mergeCell ref="F306:H306"/>
  </mergeCells>
  <phoneticPr fontId="2"/>
  <pageMargins left="0.23622047244094491" right="0.23622047244094491" top="0.74803149606299213" bottom="0.74803149606299213" header="0.31496062992125984" footer="0.31496062992125984"/>
  <pageSetup paperSize="9" scale="72" fitToHeight="0" orientation="landscape" r:id="rId1"/>
  <headerFooter>
    <oddFooter>&amp;C&amp;14&amp;P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
  <sheetViews>
    <sheetView showGridLines="0" zoomScaleNormal="100" zoomScaleSheetLayoutView="100" zoomScalePageLayoutView="40" workbookViewId="0">
      <selection activeCell="E4" sqref="E4:H5"/>
    </sheetView>
  </sheetViews>
  <sheetFormatPr defaultRowHeight="41.25" customHeight="1" x14ac:dyDescent="0.15"/>
  <cols>
    <col min="1" max="1" width="5.625" style="351" customWidth="1"/>
    <col min="2" max="8" width="9.625" style="380" customWidth="1"/>
    <col min="9" max="9" width="21.625" style="380" customWidth="1"/>
    <col min="10" max="10" width="21.625" style="351" customWidth="1"/>
    <col min="11" max="11" width="15.625" style="381" customWidth="1"/>
    <col min="12" max="12" width="17.875" style="351" customWidth="1"/>
    <col min="13" max="13" width="24" style="351" customWidth="1"/>
    <col min="14" max="14" width="7.625" style="380" customWidth="1"/>
    <col min="15" max="15" width="19.625" style="380" customWidth="1"/>
    <col min="16" max="16" width="11.625" style="351" customWidth="1"/>
    <col min="17" max="31" width="9" style="351" customWidth="1"/>
    <col min="32" max="16384" width="9" style="351"/>
  </cols>
  <sheetData>
    <row r="1" spans="1:15" ht="39.950000000000003" customHeight="1" thickBot="1" x14ac:dyDescent="0.2">
      <c r="A1" s="348"/>
      <c r="B1" s="622" t="s">
        <v>526</v>
      </c>
      <c r="C1" s="622"/>
      <c r="D1" s="622"/>
      <c r="E1" s="622"/>
      <c r="F1" s="622"/>
      <c r="G1" s="622"/>
      <c r="H1" s="623"/>
      <c r="I1" s="349" t="s">
        <v>527</v>
      </c>
      <c r="J1" s="624" t="s">
        <v>548</v>
      </c>
      <c r="K1" s="625"/>
      <c r="L1" s="626"/>
      <c r="M1" s="627" t="s">
        <v>549</v>
      </c>
      <c r="N1" s="628"/>
      <c r="O1" s="628"/>
    </row>
    <row r="2" spans="1:15" ht="30" customHeight="1" x14ac:dyDescent="0.2">
      <c r="A2" s="352"/>
      <c r="B2" s="353" t="s">
        <v>550</v>
      </c>
      <c r="C2" s="354"/>
      <c r="D2" s="354"/>
      <c r="E2" s="354"/>
      <c r="F2" s="354"/>
      <c r="G2" s="354"/>
      <c r="H2" s="354"/>
      <c r="I2" s="355"/>
      <c r="J2" s="356"/>
      <c r="K2" s="356"/>
      <c r="L2" s="357"/>
      <c r="M2" s="357"/>
      <c r="N2" s="357"/>
      <c r="O2" s="357"/>
    </row>
    <row r="3" spans="1:15" ht="30" customHeight="1" x14ac:dyDescent="0.15">
      <c r="A3" s="358"/>
      <c r="B3" s="359" t="s">
        <v>182</v>
      </c>
      <c r="C3" s="359" t="s">
        <v>9</v>
      </c>
      <c r="D3" s="359" t="s">
        <v>530</v>
      </c>
      <c r="E3" s="359" t="s">
        <v>531</v>
      </c>
      <c r="F3" s="359" t="s">
        <v>532</v>
      </c>
      <c r="G3" s="359" t="s">
        <v>533</v>
      </c>
      <c r="H3" s="629" t="s">
        <v>534</v>
      </c>
      <c r="I3" s="629"/>
      <c r="J3" s="621"/>
      <c r="K3" s="620" t="s">
        <v>535</v>
      </c>
      <c r="L3" s="629"/>
      <c r="M3" s="629"/>
      <c r="N3" s="629"/>
      <c r="O3" s="621"/>
    </row>
    <row r="4" spans="1:15" ht="20.100000000000001" customHeight="1" x14ac:dyDescent="0.15">
      <c r="A4" s="358"/>
      <c r="B4" s="632" t="s">
        <v>551</v>
      </c>
      <c r="C4" s="632" t="s">
        <v>552</v>
      </c>
      <c r="D4" s="632" t="s">
        <v>553</v>
      </c>
      <c r="E4" s="632" t="s">
        <v>551</v>
      </c>
      <c r="F4" s="632" t="s">
        <v>554</v>
      </c>
      <c r="G4" s="632" t="s">
        <v>555</v>
      </c>
      <c r="H4" s="382"/>
      <c r="I4" s="605" t="s">
        <v>702</v>
      </c>
      <c r="J4" s="606"/>
      <c r="K4" s="607"/>
      <c r="L4" s="607"/>
      <c r="M4" s="607"/>
      <c r="N4" s="607"/>
      <c r="O4" s="607"/>
    </row>
    <row r="5" spans="1:15" ht="20.100000000000001" customHeight="1" x14ac:dyDescent="0.15">
      <c r="A5" s="358"/>
      <c r="B5" s="632"/>
      <c r="C5" s="632"/>
      <c r="D5" s="632"/>
      <c r="E5" s="632"/>
      <c r="F5" s="632"/>
      <c r="G5" s="632"/>
      <c r="H5" s="383" t="s">
        <v>556</v>
      </c>
      <c r="I5" s="608" t="s">
        <v>703</v>
      </c>
      <c r="J5" s="609"/>
      <c r="K5" s="607"/>
      <c r="L5" s="607"/>
      <c r="M5" s="607"/>
      <c r="N5" s="607"/>
      <c r="O5" s="607"/>
    </row>
    <row r="6" spans="1:15" ht="9.9499999999999993" customHeight="1" x14ac:dyDescent="0.15">
      <c r="A6" s="358"/>
      <c r="B6" s="362"/>
      <c r="C6" s="362"/>
      <c r="D6" s="362"/>
      <c r="E6" s="362"/>
      <c r="F6" s="362"/>
      <c r="G6" s="362"/>
      <c r="H6" s="362"/>
      <c r="I6" s="362"/>
      <c r="J6" s="363"/>
      <c r="K6" s="364"/>
      <c r="L6" s="363"/>
      <c r="M6" s="363"/>
      <c r="N6" s="365"/>
      <c r="O6" s="365"/>
    </row>
    <row r="7" spans="1:15" s="366" customFormat="1" ht="30" customHeight="1" x14ac:dyDescent="0.15">
      <c r="A7" s="610" t="s">
        <v>536</v>
      </c>
      <c r="B7" s="612" t="s">
        <v>537</v>
      </c>
      <c r="C7" s="614" t="s">
        <v>538</v>
      </c>
      <c r="D7" s="615"/>
      <c r="E7" s="615"/>
      <c r="F7" s="615" t="s">
        <v>539</v>
      </c>
      <c r="G7" s="615"/>
      <c r="H7" s="618"/>
      <c r="I7" s="620" t="s">
        <v>540</v>
      </c>
      <c r="J7" s="621"/>
      <c r="K7" s="612" t="s">
        <v>5</v>
      </c>
      <c r="L7" s="630" t="s">
        <v>541</v>
      </c>
      <c r="M7" s="631" t="s">
        <v>542</v>
      </c>
      <c r="N7" s="610" t="s">
        <v>450</v>
      </c>
      <c r="O7" s="610" t="s">
        <v>543</v>
      </c>
    </row>
    <row r="8" spans="1:15" s="366" customFormat="1" ht="30" customHeight="1" x14ac:dyDescent="0.15">
      <c r="A8" s="611"/>
      <c r="B8" s="613"/>
      <c r="C8" s="616"/>
      <c r="D8" s="617"/>
      <c r="E8" s="617"/>
      <c r="F8" s="617"/>
      <c r="G8" s="617"/>
      <c r="H8" s="619"/>
      <c r="I8" s="367" t="s">
        <v>544</v>
      </c>
      <c r="J8" s="368" t="s">
        <v>545</v>
      </c>
      <c r="K8" s="613"/>
      <c r="L8" s="630"/>
      <c r="M8" s="631"/>
      <c r="N8" s="611"/>
      <c r="O8" s="611"/>
    </row>
    <row r="9" spans="1:15" ht="51.95" customHeight="1" x14ac:dyDescent="0.15">
      <c r="A9" s="369">
        <v>1</v>
      </c>
      <c r="B9" s="370" t="s">
        <v>557</v>
      </c>
      <c r="C9" s="601" t="s">
        <v>558</v>
      </c>
      <c r="D9" s="602"/>
      <c r="E9" s="602"/>
      <c r="F9" s="602" t="s">
        <v>559</v>
      </c>
      <c r="G9" s="602"/>
      <c r="H9" s="603"/>
      <c r="I9" s="371" t="s">
        <v>560</v>
      </c>
      <c r="J9" s="372" t="s">
        <v>561</v>
      </c>
      <c r="K9" s="384" t="s">
        <v>562</v>
      </c>
      <c r="L9" s="385" t="s">
        <v>704</v>
      </c>
      <c r="M9" s="386" t="s">
        <v>563</v>
      </c>
      <c r="N9" s="387">
        <v>1</v>
      </c>
      <c r="O9" s="388" t="s">
        <v>564</v>
      </c>
    </row>
    <row r="10" spans="1:15" ht="51.95" customHeight="1" x14ac:dyDescent="0.15">
      <c r="A10" s="369">
        <v>2</v>
      </c>
      <c r="B10" s="370" t="s">
        <v>565</v>
      </c>
      <c r="C10" s="601" t="s">
        <v>566</v>
      </c>
      <c r="D10" s="602"/>
      <c r="E10" s="602"/>
      <c r="F10" s="602" t="s">
        <v>555</v>
      </c>
      <c r="G10" s="602"/>
      <c r="H10" s="603"/>
      <c r="I10" s="371" t="s">
        <v>567</v>
      </c>
      <c r="J10" s="372" t="s">
        <v>568</v>
      </c>
      <c r="K10" s="384" t="s">
        <v>569</v>
      </c>
      <c r="L10" s="385" t="s">
        <v>705</v>
      </c>
      <c r="M10" s="386" t="s">
        <v>570</v>
      </c>
      <c r="N10" s="387">
        <v>1</v>
      </c>
      <c r="O10" s="388"/>
    </row>
    <row r="11" spans="1:15" ht="51.95" customHeight="1" x14ac:dyDescent="0.15">
      <c r="A11" s="369">
        <v>3</v>
      </c>
      <c r="B11" s="370" t="s">
        <v>571</v>
      </c>
      <c r="C11" s="601" t="s">
        <v>572</v>
      </c>
      <c r="D11" s="602"/>
      <c r="E11" s="602"/>
      <c r="F11" s="602" t="s">
        <v>573</v>
      </c>
      <c r="G11" s="602"/>
      <c r="H11" s="603"/>
      <c r="I11" s="371" t="s">
        <v>567</v>
      </c>
      <c r="J11" s="372" t="s">
        <v>568</v>
      </c>
      <c r="K11" s="384"/>
      <c r="L11" s="385" t="s">
        <v>706</v>
      </c>
      <c r="M11" s="386" t="s">
        <v>574</v>
      </c>
      <c r="N11" s="387">
        <v>1</v>
      </c>
      <c r="O11" s="389" t="s">
        <v>575</v>
      </c>
    </row>
    <row r="12" spans="1:15" ht="51.95" customHeight="1" x14ac:dyDescent="0.15">
      <c r="A12" s="369">
        <v>4</v>
      </c>
      <c r="B12" s="370"/>
      <c r="C12" s="601"/>
      <c r="D12" s="602"/>
      <c r="E12" s="602"/>
      <c r="F12" s="602"/>
      <c r="G12" s="602"/>
      <c r="H12" s="603"/>
      <c r="I12" s="371"/>
      <c r="J12" s="372"/>
      <c r="K12" s="373"/>
      <c r="L12" s="374" t="s">
        <v>547</v>
      </c>
      <c r="M12" s="375"/>
      <c r="N12" s="376"/>
      <c r="O12" s="377"/>
    </row>
    <row r="13" spans="1:15" ht="51.95" customHeight="1" x14ac:dyDescent="0.15">
      <c r="A13" s="369">
        <v>5</v>
      </c>
      <c r="B13" s="370"/>
      <c r="C13" s="601"/>
      <c r="D13" s="602"/>
      <c r="E13" s="602"/>
      <c r="F13" s="602"/>
      <c r="G13" s="602"/>
      <c r="H13" s="603"/>
      <c r="I13" s="371"/>
      <c r="J13" s="372"/>
      <c r="K13" s="373"/>
      <c r="L13" s="374" t="s">
        <v>547</v>
      </c>
      <c r="M13" s="375"/>
      <c r="N13" s="376"/>
      <c r="O13" s="377"/>
    </row>
    <row r="14" spans="1:15" ht="51.95" customHeight="1" x14ac:dyDescent="0.15">
      <c r="A14" s="369">
        <v>6</v>
      </c>
      <c r="B14" s="370"/>
      <c r="C14" s="601"/>
      <c r="D14" s="602"/>
      <c r="E14" s="602"/>
      <c r="F14" s="602"/>
      <c r="G14" s="602"/>
      <c r="H14" s="603"/>
      <c r="I14" s="371"/>
      <c r="J14" s="372"/>
      <c r="K14" s="373"/>
      <c r="L14" s="374" t="s">
        <v>547</v>
      </c>
      <c r="M14" s="375"/>
      <c r="N14" s="376"/>
      <c r="O14" s="377"/>
    </row>
    <row r="15" spans="1:15" ht="51.95" customHeight="1" x14ac:dyDescent="0.15">
      <c r="A15" s="369">
        <v>7</v>
      </c>
      <c r="B15" s="370"/>
      <c r="C15" s="601"/>
      <c r="D15" s="602"/>
      <c r="E15" s="602"/>
      <c r="F15" s="602"/>
      <c r="G15" s="602"/>
      <c r="H15" s="603"/>
      <c r="I15" s="371"/>
      <c r="J15" s="372"/>
      <c r="K15" s="373"/>
      <c r="L15" s="374" t="s">
        <v>547</v>
      </c>
      <c r="M15" s="375"/>
      <c r="N15" s="376"/>
      <c r="O15" s="377"/>
    </row>
    <row r="16" spans="1:15" ht="51.95" customHeight="1" x14ac:dyDescent="0.15">
      <c r="A16" s="369">
        <v>8</v>
      </c>
      <c r="B16" s="370"/>
      <c r="C16" s="601"/>
      <c r="D16" s="602"/>
      <c r="E16" s="602"/>
      <c r="F16" s="602"/>
      <c r="G16" s="602"/>
      <c r="H16" s="603"/>
      <c r="I16" s="371"/>
      <c r="J16" s="372"/>
      <c r="K16" s="373"/>
      <c r="L16" s="374" t="s">
        <v>547</v>
      </c>
      <c r="M16" s="375"/>
      <c r="N16" s="376"/>
      <c r="O16" s="377"/>
    </row>
    <row r="17" spans="1:15" ht="51.95" customHeight="1" x14ac:dyDescent="0.15">
      <c r="A17" s="369">
        <v>9</v>
      </c>
      <c r="B17" s="370"/>
      <c r="C17" s="601"/>
      <c r="D17" s="602"/>
      <c r="E17" s="602"/>
      <c r="F17" s="602"/>
      <c r="G17" s="602"/>
      <c r="H17" s="603"/>
      <c r="I17" s="371"/>
      <c r="J17" s="372"/>
      <c r="K17" s="373"/>
      <c r="L17" s="374" t="s">
        <v>547</v>
      </c>
      <c r="M17" s="375"/>
      <c r="N17" s="376"/>
      <c r="O17" s="377"/>
    </row>
    <row r="18" spans="1:15" ht="51.95" customHeight="1" x14ac:dyDescent="0.15">
      <c r="A18" s="369">
        <v>10</v>
      </c>
      <c r="B18" s="370"/>
      <c r="C18" s="601"/>
      <c r="D18" s="602"/>
      <c r="E18" s="602"/>
      <c r="F18" s="602"/>
      <c r="G18" s="602"/>
      <c r="H18" s="603"/>
      <c r="I18" s="371"/>
      <c r="J18" s="372"/>
      <c r="K18" s="373"/>
      <c r="L18" s="374" t="s">
        <v>547</v>
      </c>
      <c r="M18" s="375"/>
      <c r="N18" s="376"/>
      <c r="O18" s="377"/>
    </row>
  </sheetData>
  <mergeCells count="44">
    <mergeCell ref="B1:H1"/>
    <mergeCell ref="J1:L1"/>
    <mergeCell ref="M1:O1"/>
    <mergeCell ref="H3:J3"/>
    <mergeCell ref="K3:O3"/>
    <mergeCell ref="G4:G5"/>
    <mergeCell ref="I4:J4"/>
    <mergeCell ref="K4:O5"/>
    <mergeCell ref="I5:J5"/>
    <mergeCell ref="A7:A8"/>
    <mergeCell ref="B7:B8"/>
    <mergeCell ref="C7:E8"/>
    <mergeCell ref="F7:H8"/>
    <mergeCell ref="I7:J7"/>
    <mergeCell ref="K7:K8"/>
    <mergeCell ref="B4:B5"/>
    <mergeCell ref="C4:C5"/>
    <mergeCell ref="D4:D5"/>
    <mergeCell ref="E4:E5"/>
    <mergeCell ref="F4:F5"/>
    <mergeCell ref="L7:L8"/>
    <mergeCell ref="M7:M8"/>
    <mergeCell ref="N7:N8"/>
    <mergeCell ref="O7:O8"/>
    <mergeCell ref="C9:E9"/>
    <mergeCell ref="F9:H9"/>
    <mergeCell ref="C10:E10"/>
    <mergeCell ref="F10:H10"/>
    <mergeCell ref="C11:E11"/>
    <mergeCell ref="F11:H11"/>
    <mergeCell ref="C12:E12"/>
    <mergeCell ref="F12:H12"/>
    <mergeCell ref="C13:E13"/>
    <mergeCell ref="F13:H13"/>
    <mergeCell ref="C14:E14"/>
    <mergeCell ref="F14:H14"/>
    <mergeCell ref="C15:E15"/>
    <mergeCell ref="F15:H15"/>
    <mergeCell ref="C16:E16"/>
    <mergeCell ref="F16:H16"/>
    <mergeCell ref="C17:E17"/>
    <mergeCell ref="F17:H17"/>
    <mergeCell ref="C18:E18"/>
    <mergeCell ref="F18:H18"/>
  </mergeCells>
  <phoneticPr fontId="2"/>
  <pageMargins left="0.23622047244094491" right="0.23622047244094491" top="0.74803149606299213" bottom="0.74803149606299213" header="0.31496062992125984" footer="0.31496062992125984"/>
  <pageSetup paperSize="9" scale="72" fitToHeight="0" orientation="landscape" r:id="rId1"/>
  <headerFooter>
    <oddFooter>&amp;C&amp;14&amp;P / &amp;N ページ</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0" tint="-0.14999847407452621"/>
  </sheetPr>
  <dimension ref="A1:BI1193"/>
  <sheetViews>
    <sheetView showGridLines="0" view="pageBreakPreview" zoomScaleNormal="100" zoomScaleSheetLayoutView="100" workbookViewId="0">
      <selection activeCell="F18" sqref="F18"/>
    </sheetView>
  </sheetViews>
  <sheetFormatPr defaultColWidth="0" defaultRowHeight="0" customHeight="1" zeroHeight="1" x14ac:dyDescent="0.15"/>
  <cols>
    <col min="1" max="1" width="6.625" style="6" customWidth="1"/>
    <col min="2" max="2" width="11.25" style="6" customWidth="1"/>
    <col min="3" max="4" width="30.625" style="6" customWidth="1"/>
    <col min="5" max="5" width="25.625" style="6" customWidth="1"/>
    <col min="6" max="6" width="10.875" style="6" customWidth="1"/>
    <col min="7" max="8" width="12" style="6" bestFit="1" customWidth="1"/>
    <col min="9" max="9" width="11.25" style="6" bestFit="1" customWidth="1"/>
    <col min="10" max="10" width="22.125" style="29" customWidth="1"/>
    <col min="11" max="12" width="12.125" style="29" bestFit="1" customWidth="1"/>
    <col min="13" max="13" width="13.375" style="30" bestFit="1" customWidth="1"/>
    <col min="14" max="14" width="13" style="6" customWidth="1"/>
    <col min="15" max="15" width="10.625" style="6" customWidth="1"/>
    <col min="16" max="16" width="14.25" style="6" bestFit="1" customWidth="1"/>
    <col min="17" max="17" width="12.5" style="6" bestFit="1" customWidth="1"/>
    <col min="18" max="19" width="30.625" style="6" customWidth="1"/>
    <col min="20" max="20" width="17.125" style="6" customWidth="1"/>
    <col min="21" max="21" width="11.625" style="6" customWidth="1"/>
    <col min="22" max="22" width="10" style="6" customWidth="1"/>
    <col min="23" max="23" width="6.625" style="34" customWidth="1"/>
    <col min="24" max="24" width="13.125" style="34" customWidth="1"/>
    <col min="25" max="26" width="6.625" style="209" hidden="1" customWidth="1"/>
    <col min="27" max="61" width="6.625" style="3" hidden="1" customWidth="1"/>
    <col min="62" max="16384" width="9" style="1" hidden="1"/>
  </cols>
  <sheetData>
    <row r="1" spans="1:61" s="29" customFormat="1" ht="30" customHeight="1" x14ac:dyDescent="0.15">
      <c r="A1" s="28"/>
      <c r="B1" s="28" t="s">
        <v>232</v>
      </c>
      <c r="C1" s="28"/>
      <c r="D1" s="28"/>
      <c r="E1" s="28"/>
      <c r="F1" s="28"/>
      <c r="G1" s="129"/>
      <c r="H1" s="129"/>
      <c r="I1" s="130"/>
      <c r="M1" s="30"/>
      <c r="S1" s="131"/>
      <c r="T1" s="133"/>
      <c r="U1" s="49"/>
      <c r="V1" s="49"/>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row>
    <row r="2" spans="1:61" s="29" customFormat="1" ht="28.5" customHeight="1" x14ac:dyDescent="0.15">
      <c r="A2" s="28"/>
      <c r="B2" s="236" t="s">
        <v>174</v>
      </c>
      <c r="C2" s="28"/>
      <c r="D2" s="28"/>
      <c r="E2" s="28"/>
      <c r="F2" s="28"/>
      <c r="G2" s="28"/>
      <c r="H2" s="28"/>
      <c r="I2" s="31"/>
      <c r="J2" s="128"/>
      <c r="K2" s="214"/>
      <c r="L2" s="31"/>
      <c r="M2" s="31"/>
      <c r="N2" s="32"/>
      <c r="O2" s="31"/>
      <c r="P2" s="32"/>
      <c r="Q2" s="33"/>
      <c r="R2" s="132"/>
      <c r="S2" s="633"/>
      <c r="T2" s="633"/>
      <c r="U2" s="49"/>
      <c r="V2" s="34"/>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row>
    <row r="3" spans="1:61" s="41" customFormat="1" ht="24.95" customHeight="1" thickBot="1" x14ac:dyDescent="0.25">
      <c r="A3" s="35"/>
      <c r="B3" s="36" t="s">
        <v>238</v>
      </c>
      <c r="C3" s="37"/>
      <c r="D3" s="37"/>
      <c r="E3" s="65"/>
      <c r="F3" s="38"/>
      <c r="G3" s="37"/>
      <c r="H3" s="37"/>
      <c r="I3" s="37"/>
      <c r="J3" s="37"/>
      <c r="K3" s="37"/>
      <c r="L3" s="39"/>
      <c r="M3" s="39"/>
      <c r="N3" s="634" t="s">
        <v>184</v>
      </c>
      <c r="O3" s="634"/>
      <c r="P3" s="634"/>
      <c r="Q3" s="634"/>
      <c r="R3" s="39"/>
      <c r="S3" s="39"/>
      <c r="T3" s="40"/>
      <c r="U3" s="40"/>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row>
    <row r="4" spans="1:61" s="50" customFormat="1" ht="20.100000000000001" customHeight="1" x14ac:dyDescent="0.15">
      <c r="A4" s="42"/>
      <c r="B4" s="117" t="s">
        <v>152</v>
      </c>
      <c r="C4" s="635" t="s">
        <v>435</v>
      </c>
      <c r="D4" s="636"/>
      <c r="E4" s="177" t="s">
        <v>154</v>
      </c>
      <c r="F4" s="177" t="s">
        <v>153</v>
      </c>
      <c r="G4" s="178" t="s">
        <v>155</v>
      </c>
      <c r="H4" s="118" t="s">
        <v>155</v>
      </c>
      <c r="I4" s="218" t="s">
        <v>4</v>
      </c>
      <c r="J4" s="215" t="s">
        <v>4</v>
      </c>
      <c r="K4" s="43" t="s">
        <v>4</v>
      </c>
      <c r="L4" s="44" t="s">
        <v>4</v>
      </c>
      <c r="M4" s="42"/>
      <c r="N4" s="45" t="s">
        <v>186</v>
      </c>
      <c r="O4" s="43" t="s">
        <v>4</v>
      </c>
      <c r="P4" s="43" t="s">
        <v>187</v>
      </c>
      <c r="Q4" s="46" t="s">
        <v>156</v>
      </c>
      <c r="R4" s="42"/>
      <c r="S4" s="42"/>
      <c r="T4" s="42"/>
      <c r="U4" s="42"/>
      <c r="V4" s="47"/>
      <c r="W4" s="47"/>
      <c r="X4" s="47"/>
      <c r="Y4" s="48"/>
      <c r="Z4" s="48"/>
      <c r="AA4" s="48"/>
      <c r="AB4" s="48"/>
      <c r="AC4" s="48"/>
      <c r="AD4" s="48"/>
      <c r="AE4" s="48"/>
      <c r="AF4" s="48"/>
      <c r="AG4" s="48"/>
      <c r="AH4" s="48"/>
      <c r="AI4" s="48"/>
      <c r="AJ4" s="48"/>
      <c r="AK4" s="48"/>
      <c r="AL4" s="48"/>
      <c r="AM4" s="48"/>
      <c r="AN4" s="48"/>
      <c r="AO4" s="48"/>
      <c r="AP4" s="48"/>
      <c r="AQ4" s="48"/>
      <c r="AR4" s="48"/>
      <c r="AS4" s="48"/>
      <c r="AT4" s="48"/>
      <c r="AU4" s="47"/>
      <c r="AV4" s="47"/>
      <c r="AW4" s="47"/>
      <c r="AX4" s="47"/>
      <c r="AY4" s="47"/>
      <c r="AZ4" s="47"/>
      <c r="BA4" s="47"/>
      <c r="BB4" s="47"/>
      <c r="BC4" s="47"/>
      <c r="BD4" s="47"/>
      <c r="BE4" s="47"/>
      <c r="BF4" s="47"/>
      <c r="BG4" s="47"/>
      <c r="BH4" s="47"/>
      <c r="BI4" s="47"/>
    </row>
    <row r="5" spans="1:61" s="29" customFormat="1" ht="22.5" x14ac:dyDescent="0.15">
      <c r="A5" s="42"/>
      <c r="B5" s="51" t="s">
        <v>167</v>
      </c>
      <c r="C5" s="52" t="s">
        <v>168</v>
      </c>
      <c r="D5" s="52" t="s">
        <v>165</v>
      </c>
      <c r="E5" s="52" t="s">
        <v>225</v>
      </c>
      <c r="F5" s="52" t="s">
        <v>176</v>
      </c>
      <c r="G5" s="222" t="s">
        <v>5</v>
      </c>
      <c r="H5" s="53" t="s">
        <v>6</v>
      </c>
      <c r="I5" s="219" t="s">
        <v>172</v>
      </c>
      <c r="J5" s="216" t="s">
        <v>7</v>
      </c>
      <c r="K5" s="54" t="s">
        <v>8</v>
      </c>
      <c r="L5" s="55" t="s">
        <v>222</v>
      </c>
      <c r="M5" s="42"/>
      <c r="N5" s="23" t="s">
        <v>158</v>
      </c>
      <c r="O5" s="24" t="s">
        <v>163</v>
      </c>
      <c r="P5" s="24" t="s">
        <v>157</v>
      </c>
      <c r="Q5" s="25" t="s">
        <v>185</v>
      </c>
      <c r="R5" s="42"/>
      <c r="S5" s="42"/>
      <c r="T5" s="42"/>
      <c r="U5" s="42"/>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row>
    <row r="6" spans="1:61" s="20" customFormat="1" ht="30" customHeight="1" thickBot="1" x14ac:dyDescent="0.2">
      <c r="A6" s="42"/>
      <c r="B6" s="21"/>
      <c r="C6" s="257"/>
      <c r="D6" s="257"/>
      <c r="E6" s="257"/>
      <c r="F6" s="7"/>
      <c r="G6" s="7"/>
      <c r="H6" s="22"/>
      <c r="I6" s="220">
        <v>0.03</v>
      </c>
      <c r="J6" s="217">
        <f>COUNTA(B11:B1010)</f>
        <v>0</v>
      </c>
      <c r="K6" s="26">
        <f>SUM(I11:I1010)</f>
        <v>0</v>
      </c>
      <c r="L6" s="27">
        <f>SUM(L11:L1010)</f>
        <v>0</v>
      </c>
      <c r="M6" s="42"/>
      <c r="N6" s="134"/>
      <c r="O6" s="135"/>
      <c r="P6" s="135"/>
      <c r="Q6" s="221"/>
      <c r="R6" s="2"/>
      <c r="S6" s="2"/>
      <c r="T6" s="2"/>
      <c r="U6" s="2"/>
      <c r="V6" s="3"/>
      <c r="W6" s="34"/>
      <c r="X6" s="34"/>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row>
    <row r="7" spans="1:61" s="34" customFormat="1" ht="9.9499999999999993" customHeight="1" x14ac:dyDescent="0.2">
      <c r="A7" s="56"/>
      <c r="B7" s="38"/>
      <c r="C7" s="37"/>
      <c r="D7" s="37"/>
      <c r="E7" s="37"/>
      <c r="F7" s="37"/>
      <c r="G7" s="37"/>
      <c r="H7" s="37"/>
      <c r="I7" s="31"/>
      <c r="J7" s="37"/>
      <c r="K7" s="57"/>
      <c r="L7" s="57"/>
      <c r="M7" s="58"/>
      <c r="N7" s="42"/>
      <c r="O7" s="58"/>
      <c r="P7" s="181"/>
      <c r="Q7" s="42"/>
      <c r="R7" s="59"/>
    </row>
    <row r="8" spans="1:61" s="34" customFormat="1" ht="24" customHeight="1" thickBot="1" x14ac:dyDescent="0.2">
      <c r="A8" s="60"/>
      <c r="B8" s="36" t="s">
        <v>13</v>
      </c>
      <c r="C8" s="56"/>
      <c r="D8" s="56"/>
      <c r="E8" s="56"/>
      <c r="F8" s="56"/>
      <c r="G8" s="61"/>
      <c r="H8" s="36"/>
      <c r="I8" s="57"/>
      <c r="J8" s="42"/>
      <c r="K8" s="57"/>
      <c r="L8" s="57"/>
      <c r="M8" s="62"/>
      <c r="N8" s="62"/>
      <c r="O8" s="255"/>
      <c r="P8" s="255"/>
      <c r="Q8" s="255"/>
      <c r="R8" s="255"/>
      <c r="S8" s="255"/>
    </row>
    <row r="9" spans="1:61" s="182" customFormat="1" ht="20.100000000000001" customHeight="1" x14ac:dyDescent="0.15">
      <c r="A9" s="117" t="s">
        <v>4</v>
      </c>
      <c r="B9" s="120" t="s">
        <v>152</v>
      </c>
      <c r="C9" s="637" t="s">
        <v>435</v>
      </c>
      <c r="D9" s="637"/>
      <c r="E9" s="176" t="s">
        <v>154</v>
      </c>
      <c r="F9" s="176" t="s">
        <v>153</v>
      </c>
      <c r="G9" s="176" t="s">
        <v>155</v>
      </c>
      <c r="H9" s="176" t="s">
        <v>159</v>
      </c>
      <c r="I9" s="176" t="s">
        <v>160</v>
      </c>
      <c r="J9" s="287" t="s">
        <v>223</v>
      </c>
      <c r="K9" s="287" t="s">
        <v>186</v>
      </c>
      <c r="L9" s="287" t="s">
        <v>4</v>
      </c>
      <c r="M9" s="186"/>
      <c r="N9" s="177" t="s">
        <v>4</v>
      </c>
      <c r="O9" s="177" t="s">
        <v>156</v>
      </c>
      <c r="P9" s="177" t="s">
        <v>4</v>
      </c>
      <c r="Q9" s="177" t="s">
        <v>4</v>
      </c>
      <c r="R9" s="638" t="s">
        <v>161</v>
      </c>
      <c r="S9" s="638"/>
      <c r="T9" s="177" t="s">
        <v>4</v>
      </c>
      <c r="U9" s="177" t="s">
        <v>4</v>
      </c>
      <c r="V9" s="121" t="s">
        <v>4</v>
      </c>
      <c r="W9" s="207"/>
      <c r="X9" s="119" t="s">
        <v>4</v>
      </c>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row>
    <row r="10" spans="1:61" s="183" customFormat="1" ht="30" customHeight="1" x14ac:dyDescent="0.15">
      <c r="A10" s="51" t="s">
        <v>14</v>
      </c>
      <c r="B10" s="123" t="s">
        <v>167</v>
      </c>
      <c r="C10" s="124" t="s">
        <v>166</v>
      </c>
      <c r="D10" s="124" t="s">
        <v>164</v>
      </c>
      <c r="E10" s="124" t="s">
        <v>169</v>
      </c>
      <c r="F10" s="124" t="s">
        <v>162</v>
      </c>
      <c r="G10" s="124" t="s">
        <v>5</v>
      </c>
      <c r="H10" s="124" t="s">
        <v>170</v>
      </c>
      <c r="I10" s="124" t="s">
        <v>171</v>
      </c>
      <c r="J10" s="124" t="s">
        <v>15</v>
      </c>
      <c r="K10" s="124" t="s">
        <v>229</v>
      </c>
      <c r="L10" s="124" t="s">
        <v>230</v>
      </c>
      <c r="M10" s="187"/>
      <c r="N10" s="52" t="s">
        <v>178</v>
      </c>
      <c r="O10" s="52" t="s">
        <v>9</v>
      </c>
      <c r="P10" s="52" t="s">
        <v>179</v>
      </c>
      <c r="Q10" s="125" t="s">
        <v>181</v>
      </c>
      <c r="R10" s="52" t="s">
        <v>10</v>
      </c>
      <c r="S10" s="52" t="s">
        <v>11</v>
      </c>
      <c r="T10" s="52" t="s">
        <v>224</v>
      </c>
      <c r="U10" s="52" t="s">
        <v>180</v>
      </c>
      <c r="V10" s="126" t="s">
        <v>12</v>
      </c>
      <c r="W10" s="34"/>
      <c r="X10" s="210" t="s">
        <v>183</v>
      </c>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row>
    <row r="11" spans="1:61" s="183" customFormat="1" ht="20.100000000000001" customHeight="1" x14ac:dyDescent="0.15">
      <c r="A11" s="213">
        <v>1</v>
      </c>
      <c r="B11" s="136"/>
      <c r="C11" s="258"/>
      <c r="D11" s="258"/>
      <c r="E11" s="258"/>
      <c r="F11" s="258"/>
      <c r="G11" s="4"/>
      <c r="H11" s="5"/>
      <c r="I11" s="212"/>
      <c r="J11" s="254" t="str">
        <f>IF($H11="","",VLOOKUP($H11,TSギフト商品コード!$A$1:$H$10000,2,0))</f>
        <v/>
      </c>
      <c r="K11" s="184" t="str">
        <f>IF($H11="","",IF(EXACT(ASC(VLOOKUP($H11,TSギフト商品コード!$A$1:$H$10000,8,0)),1),VLOOKUP($H11,TSギフト商品コード!$A$1:$H$10000,3,0),ROUNDDOWN((1-$I$6)*VLOOKUP($H11,TSギフト商品コード!$A$1:$H$10000,3,0),0)))</f>
        <v/>
      </c>
      <c r="L11" s="185" t="str">
        <f>IF(OR($I11="",$K11=""),"",$I11*$K11)</f>
        <v/>
      </c>
      <c r="M11" s="288"/>
      <c r="N11" s="5"/>
      <c r="O11" s="5"/>
      <c r="P11" s="5"/>
      <c r="Q11" s="5"/>
      <c r="R11" s="256"/>
      <c r="S11" s="256"/>
      <c r="T11" s="5"/>
      <c r="U11" s="5"/>
      <c r="V11" s="265"/>
      <c r="W11" s="34"/>
      <c r="X11" s="211" t="str">
        <f>IF($H11="","",IF(EXACT(ASC(VLOOKUP($H11,TSギフト商品コード!$A$2:$H$10000,8,0)),1),VLOOKUP($H11,TSギフト商品コード!$A$2:$H$10000,4,0),IF($I$6=0%,VLOOKUP($H11,TSギフト商品コード!$A$2:$H$10000,4,0),IF($I$6=3%,VLOOKUP($H11,TSギフト商品コード!$A$2:$H$10000,5,0),IF($I$6=5%,VLOOKUP($H11,TSギフト商品コード!$A$2:$H$10000,6,0),IF($I$6=10%,VLOOKUP($H11,TSギフト商品コード!$A$2:$H$10000,7,0),""))))))</f>
        <v/>
      </c>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row>
    <row r="12" spans="1:61" s="183" customFormat="1" ht="20.100000000000001" customHeight="1" x14ac:dyDescent="0.15">
      <c r="A12" s="213">
        <v>2</v>
      </c>
      <c r="B12" s="136"/>
      <c r="C12" s="258"/>
      <c r="D12" s="258"/>
      <c r="E12" s="258"/>
      <c r="F12" s="258"/>
      <c r="G12" s="4"/>
      <c r="H12" s="5"/>
      <c r="I12" s="212"/>
      <c r="J12" s="254" t="str">
        <f>IF($H12="","",VLOOKUP($H12,TSギフト商品コード!$A$1:$H$10000,2,0))</f>
        <v/>
      </c>
      <c r="K12" s="184" t="str">
        <f>IF($H12="","",IF(EXACT(ASC(VLOOKUP($H12,TSギフト商品コード!$A$1:$H$10000,8,0)),1),VLOOKUP($H12,TSギフト商品コード!$A$1:$H$10000,3,0),ROUNDDOWN((1-$I$6)*VLOOKUP($H12,TSギフト商品コード!$A$1:$H$10000,3,0),0)))</f>
        <v/>
      </c>
      <c r="L12" s="185" t="str">
        <f t="shared" ref="L12:L75" si="0">IF(OR($I12="",$K12=""),"",$I12*$K12)</f>
        <v/>
      </c>
      <c r="M12" s="288"/>
      <c r="N12" s="5"/>
      <c r="O12" s="5"/>
      <c r="P12" s="5"/>
      <c r="Q12" s="5"/>
      <c r="R12" s="256"/>
      <c r="S12" s="256"/>
      <c r="T12" s="5"/>
      <c r="U12" s="5"/>
      <c r="V12" s="265"/>
      <c r="W12" s="34"/>
      <c r="X12" s="211" t="str">
        <f>IF($H12="","",IF(EXACT(ASC(VLOOKUP($H12,TSギフト商品コード!$A$2:$H$10000,8,0)),1),VLOOKUP($H12,TSギフト商品コード!$A$2:$H$10000,4,0),IF($I$6=0%,VLOOKUP($H12,TSギフト商品コード!$A$2:$H$10000,4,0),IF($I$6=3%,VLOOKUP($H12,TSギフト商品コード!$A$2:$H$10000,5,0),IF($I$6=5%,VLOOKUP($H12,TSギフト商品コード!$A$2:$H$10000,6,0),IF($I$6=10%,VLOOKUP($H12,TSギフト商品コード!$A$2:$H$10000,7,0),""))))))</f>
        <v/>
      </c>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row>
    <row r="13" spans="1:61" s="183" customFormat="1" ht="20.100000000000001" customHeight="1" x14ac:dyDescent="0.15">
      <c r="A13" s="213">
        <v>3</v>
      </c>
      <c r="B13" s="136"/>
      <c r="C13" s="258"/>
      <c r="D13" s="258"/>
      <c r="E13" s="258"/>
      <c r="F13" s="258"/>
      <c r="G13" s="4"/>
      <c r="H13" s="5"/>
      <c r="I13" s="212"/>
      <c r="J13" s="254" t="str">
        <f>IF($H13="","",VLOOKUP($H13,TSギフト商品コード!$A$1:$H$10000,2,0))</f>
        <v/>
      </c>
      <c r="K13" s="184" t="str">
        <f>IF($H13="","",IF(EXACT(ASC(VLOOKUP($H13,TSギフト商品コード!$A$1:$H$10000,8,0)),1),VLOOKUP($H13,TSギフト商品コード!$A$1:$H$10000,3,0),ROUNDDOWN((1-$I$6)*VLOOKUP($H13,TSギフト商品コード!$A$1:$H$10000,3,0),0)))</f>
        <v/>
      </c>
      <c r="L13" s="185" t="str">
        <f t="shared" si="0"/>
        <v/>
      </c>
      <c r="M13" s="288"/>
      <c r="N13" s="5"/>
      <c r="O13" s="5"/>
      <c r="P13" s="5"/>
      <c r="Q13" s="5"/>
      <c r="R13" s="256"/>
      <c r="S13" s="256"/>
      <c r="T13" s="5"/>
      <c r="U13" s="5"/>
      <c r="V13" s="265"/>
      <c r="W13" s="34"/>
      <c r="X13" s="211" t="str">
        <f>IF($H13="","",IF(EXACT(ASC(VLOOKUP($H13,TSギフト商品コード!$A$2:$H$10000,8,0)),1),VLOOKUP($H13,TSギフト商品コード!$A$2:$H$10000,4,0),IF($I$6=0%,VLOOKUP($H13,TSギフト商品コード!$A$2:$H$10000,4,0),IF($I$6=3%,VLOOKUP($H13,TSギフト商品コード!$A$2:$H$10000,5,0),IF($I$6=5%,VLOOKUP($H13,TSギフト商品コード!$A$2:$H$10000,6,0),IF($I$6=10%,VLOOKUP($H13,TSギフト商品コード!$A$2:$H$10000,7,0),""))))))</f>
        <v/>
      </c>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row>
    <row r="14" spans="1:61" s="183" customFormat="1" ht="20.100000000000001" customHeight="1" x14ac:dyDescent="0.15">
      <c r="A14" s="213">
        <v>4</v>
      </c>
      <c r="B14" s="136"/>
      <c r="C14" s="258"/>
      <c r="D14" s="258"/>
      <c r="E14" s="258"/>
      <c r="F14" s="258"/>
      <c r="G14" s="4"/>
      <c r="H14" s="5"/>
      <c r="I14" s="212"/>
      <c r="J14" s="254" t="str">
        <f>IF($H14="","",VLOOKUP($H14,TSギフト商品コード!$A$1:$H$10000,2,0))</f>
        <v/>
      </c>
      <c r="K14" s="184" t="str">
        <f>IF($H14="","",IF(EXACT(ASC(VLOOKUP($H14,TSギフト商品コード!$A$1:$H$10000,8,0)),1),VLOOKUP($H14,TSギフト商品コード!$A$1:$H$10000,3,0),ROUNDDOWN((1-$I$6)*VLOOKUP($H14,TSギフト商品コード!$A$1:$H$10000,3,0),0)))</f>
        <v/>
      </c>
      <c r="L14" s="185" t="str">
        <f t="shared" si="0"/>
        <v/>
      </c>
      <c r="M14" s="288"/>
      <c r="N14" s="5"/>
      <c r="O14" s="5"/>
      <c r="P14" s="5"/>
      <c r="Q14" s="5"/>
      <c r="R14" s="256"/>
      <c r="S14" s="256"/>
      <c r="T14" s="5"/>
      <c r="U14" s="5"/>
      <c r="V14" s="265"/>
      <c r="W14" s="34"/>
      <c r="X14" s="211" t="str">
        <f>IF($H14="","",IF(EXACT(ASC(VLOOKUP($H14,TSギフト商品コード!$A$2:$H$10000,8,0)),1),VLOOKUP($H14,TSギフト商品コード!$A$2:$H$10000,4,0),IF($I$6=0%,VLOOKUP($H14,TSギフト商品コード!$A$2:$H$10000,4,0),IF($I$6=3%,VLOOKUP($H14,TSギフト商品コード!$A$2:$H$10000,5,0),IF($I$6=5%,VLOOKUP($H14,TSギフト商品コード!$A$2:$H$10000,6,0),IF($I$6=10%,VLOOKUP($H14,TSギフト商品コード!$A$2:$H$10000,7,0),""))))))</f>
        <v/>
      </c>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row>
    <row r="15" spans="1:61" s="183" customFormat="1" ht="20.100000000000001" customHeight="1" x14ac:dyDescent="0.15">
      <c r="A15" s="213">
        <v>5</v>
      </c>
      <c r="B15" s="136"/>
      <c r="C15" s="258"/>
      <c r="D15" s="258"/>
      <c r="E15" s="258"/>
      <c r="F15" s="258"/>
      <c r="G15" s="4"/>
      <c r="H15" s="5"/>
      <c r="I15" s="212"/>
      <c r="J15" s="254" t="str">
        <f>IF($H15="","",VLOOKUP($H15,TSギフト商品コード!$A$1:$H$10000,2,0))</f>
        <v/>
      </c>
      <c r="K15" s="184" t="str">
        <f>IF($H15="","",IF(EXACT(ASC(VLOOKUP($H15,TSギフト商品コード!$A$1:$H$10000,8,0)),1),VLOOKUP($H15,TSギフト商品コード!$A$1:$H$10000,3,0),ROUNDDOWN((1-$I$6)*VLOOKUP($H15,TSギフト商品コード!$A$1:$H$10000,3,0),0)))</f>
        <v/>
      </c>
      <c r="L15" s="185" t="str">
        <f t="shared" si="0"/>
        <v/>
      </c>
      <c r="M15" s="288"/>
      <c r="N15" s="5"/>
      <c r="O15" s="5"/>
      <c r="P15" s="5"/>
      <c r="Q15" s="5"/>
      <c r="R15" s="256"/>
      <c r="S15" s="256"/>
      <c r="T15" s="5"/>
      <c r="U15" s="5"/>
      <c r="V15" s="265"/>
      <c r="W15" s="34"/>
      <c r="X15" s="211" t="str">
        <f>IF($H15="","",IF(EXACT(ASC(VLOOKUP($H15,TSギフト商品コード!$A$2:$H$10000,8,0)),1),VLOOKUP($H15,TSギフト商品コード!$A$2:$H$10000,4,0),IF($I$6=0%,VLOOKUP($H15,TSギフト商品コード!$A$2:$H$10000,4,0),IF($I$6=3%,VLOOKUP($H15,TSギフト商品コード!$A$2:$H$10000,5,0),IF($I$6=5%,VLOOKUP($H15,TSギフト商品コード!$A$2:$H$10000,6,0),IF($I$6=10%,VLOOKUP($H15,TSギフト商品コード!$A$2:$H$10000,7,0),""))))))</f>
        <v/>
      </c>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row>
    <row r="16" spans="1:61" s="183" customFormat="1" ht="20.100000000000001" customHeight="1" x14ac:dyDescent="0.15">
      <c r="A16" s="213">
        <v>6</v>
      </c>
      <c r="B16" s="136"/>
      <c r="C16" s="258"/>
      <c r="D16" s="258"/>
      <c r="E16" s="258"/>
      <c r="F16" s="258"/>
      <c r="G16" s="4"/>
      <c r="H16" s="5"/>
      <c r="I16" s="212"/>
      <c r="J16" s="254" t="str">
        <f>IF($H16="","",VLOOKUP($H16,TSギフト商品コード!$A$1:$H$10000,2,0))</f>
        <v/>
      </c>
      <c r="K16" s="184" t="str">
        <f>IF($H16="","",IF(EXACT(ASC(VLOOKUP($H16,TSギフト商品コード!$A$1:$H$10000,8,0)),1),VLOOKUP($H16,TSギフト商品コード!$A$1:$H$10000,3,0),ROUNDDOWN((1-$I$6)*VLOOKUP($H16,TSギフト商品コード!$A$1:$H$10000,3,0),0)))</f>
        <v/>
      </c>
      <c r="L16" s="185" t="str">
        <f t="shared" si="0"/>
        <v/>
      </c>
      <c r="M16" s="288"/>
      <c r="N16" s="5"/>
      <c r="O16" s="5"/>
      <c r="P16" s="5"/>
      <c r="Q16" s="5"/>
      <c r="R16" s="256"/>
      <c r="S16" s="256"/>
      <c r="T16" s="5"/>
      <c r="U16" s="5"/>
      <c r="V16" s="265"/>
      <c r="W16" s="34"/>
      <c r="X16" s="211" t="str">
        <f>IF($H16="","",IF(EXACT(ASC(VLOOKUP($H16,TSギフト商品コード!$A$2:$H$10000,8,0)),1),VLOOKUP($H16,TSギフト商品コード!$A$2:$H$10000,4,0),IF($I$6=0%,VLOOKUP($H16,TSギフト商品コード!$A$2:$H$10000,4,0),IF($I$6=3%,VLOOKUP($H16,TSギフト商品コード!$A$2:$H$10000,5,0),IF($I$6=5%,VLOOKUP($H16,TSギフト商品コード!$A$2:$H$10000,6,0),IF($I$6=10%,VLOOKUP($H16,TSギフト商品コード!$A$2:$H$10000,7,0),""))))))</f>
        <v/>
      </c>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row>
    <row r="17" spans="1:61" s="183" customFormat="1" ht="20.100000000000001" customHeight="1" x14ac:dyDescent="0.15">
      <c r="A17" s="213">
        <v>7</v>
      </c>
      <c r="B17" s="136"/>
      <c r="C17" s="258"/>
      <c r="D17" s="258"/>
      <c r="E17" s="258"/>
      <c r="F17" s="258"/>
      <c r="G17" s="4"/>
      <c r="H17" s="5"/>
      <c r="I17" s="212"/>
      <c r="J17" s="254" t="str">
        <f>IF($H17="","",VLOOKUP($H17,TSギフト商品コード!$A$1:$H$10000,2,0))</f>
        <v/>
      </c>
      <c r="K17" s="184" t="str">
        <f>IF($H17="","",IF(EXACT(ASC(VLOOKUP($H17,TSギフト商品コード!$A$1:$H$10000,8,0)),1),VLOOKUP($H17,TSギフト商品コード!$A$1:$H$10000,3,0),ROUNDDOWN((1-$I$6)*VLOOKUP($H17,TSギフト商品コード!$A$1:$H$10000,3,0),0)))</f>
        <v/>
      </c>
      <c r="L17" s="185" t="str">
        <f t="shared" si="0"/>
        <v/>
      </c>
      <c r="M17" s="288"/>
      <c r="N17" s="5"/>
      <c r="O17" s="5"/>
      <c r="P17" s="5"/>
      <c r="Q17" s="5"/>
      <c r="R17" s="256"/>
      <c r="S17" s="256"/>
      <c r="T17" s="5"/>
      <c r="U17" s="5"/>
      <c r="V17" s="265"/>
      <c r="W17" s="34"/>
      <c r="X17" s="211" t="str">
        <f>IF($H17="","",IF(EXACT(ASC(VLOOKUP($H17,TSギフト商品コード!$A$2:$H$10000,8,0)),1),VLOOKUP($H17,TSギフト商品コード!$A$2:$H$10000,4,0),IF($I$6=0%,VLOOKUP($H17,TSギフト商品コード!$A$2:$H$10000,4,0),IF($I$6=3%,VLOOKUP($H17,TSギフト商品コード!$A$2:$H$10000,5,0),IF($I$6=5%,VLOOKUP($H17,TSギフト商品コード!$A$2:$H$10000,6,0),IF($I$6=10%,VLOOKUP($H17,TSギフト商品コード!$A$2:$H$10000,7,0),""))))))</f>
        <v/>
      </c>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row>
    <row r="18" spans="1:61" s="183" customFormat="1" ht="20.100000000000001" customHeight="1" x14ac:dyDescent="0.15">
      <c r="A18" s="213">
        <v>8</v>
      </c>
      <c r="B18" s="136"/>
      <c r="C18" s="258"/>
      <c r="D18" s="258"/>
      <c r="E18" s="258"/>
      <c r="F18" s="258"/>
      <c r="G18" s="4"/>
      <c r="H18" s="5"/>
      <c r="I18" s="212"/>
      <c r="J18" s="254" t="str">
        <f>IF($H18="","",VLOOKUP($H18,TSギフト商品コード!$A$1:$H$10000,2,0))</f>
        <v/>
      </c>
      <c r="K18" s="184" t="str">
        <f>IF($H18="","",IF(EXACT(ASC(VLOOKUP($H18,TSギフト商品コード!$A$1:$H$10000,8,0)),1),VLOOKUP($H18,TSギフト商品コード!$A$1:$H$10000,3,0),ROUNDDOWN((1-$I$6)*VLOOKUP($H18,TSギフト商品コード!$A$1:$H$10000,3,0),0)))</f>
        <v/>
      </c>
      <c r="L18" s="185" t="str">
        <f t="shared" si="0"/>
        <v/>
      </c>
      <c r="M18" s="288"/>
      <c r="N18" s="5"/>
      <c r="O18" s="5"/>
      <c r="P18" s="5"/>
      <c r="Q18" s="5"/>
      <c r="R18" s="256"/>
      <c r="S18" s="256"/>
      <c r="T18" s="5"/>
      <c r="U18" s="5"/>
      <c r="V18" s="265"/>
      <c r="W18" s="34"/>
      <c r="X18" s="211" t="str">
        <f>IF($H18="","",IF(EXACT(ASC(VLOOKUP($H18,TSギフト商品コード!$A$2:$H$10000,8,0)),1),VLOOKUP($H18,TSギフト商品コード!$A$2:$H$10000,4,0),IF($I$6=0%,VLOOKUP($H18,TSギフト商品コード!$A$2:$H$10000,4,0),IF($I$6=3%,VLOOKUP($H18,TSギフト商品コード!$A$2:$H$10000,5,0),IF($I$6=5%,VLOOKUP($H18,TSギフト商品コード!$A$2:$H$10000,6,0),IF($I$6=10%,VLOOKUP($H18,TSギフト商品コード!$A$2:$H$10000,7,0),""))))))</f>
        <v/>
      </c>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row>
    <row r="19" spans="1:61" s="183" customFormat="1" ht="20.100000000000001" customHeight="1" x14ac:dyDescent="0.15">
      <c r="A19" s="213">
        <v>9</v>
      </c>
      <c r="B19" s="136"/>
      <c r="C19" s="258"/>
      <c r="D19" s="258"/>
      <c r="E19" s="258"/>
      <c r="F19" s="258"/>
      <c r="G19" s="4"/>
      <c r="H19" s="5"/>
      <c r="I19" s="212"/>
      <c r="J19" s="254" t="str">
        <f>IF($H19="","",VLOOKUP($H19,TSギフト商品コード!$A$1:$H$10000,2,0))</f>
        <v/>
      </c>
      <c r="K19" s="184" t="str">
        <f>IF($H19="","",IF(EXACT(ASC(VLOOKUP($H19,TSギフト商品コード!$A$1:$H$10000,8,0)),1),VLOOKUP($H19,TSギフト商品コード!$A$1:$H$10000,3,0),ROUNDDOWN((1-$I$6)*VLOOKUP($H19,TSギフト商品コード!$A$1:$H$10000,3,0),0)))</f>
        <v/>
      </c>
      <c r="L19" s="185" t="str">
        <f t="shared" si="0"/>
        <v/>
      </c>
      <c r="M19" s="288"/>
      <c r="N19" s="5"/>
      <c r="O19" s="5"/>
      <c r="P19" s="5"/>
      <c r="Q19" s="5"/>
      <c r="R19" s="256"/>
      <c r="S19" s="256"/>
      <c r="T19" s="5"/>
      <c r="U19" s="5"/>
      <c r="V19" s="265"/>
      <c r="W19" s="34"/>
      <c r="X19" s="211" t="str">
        <f>IF($H19="","",IF(EXACT(ASC(VLOOKUP($H19,TSギフト商品コード!$A$2:$H$10000,8,0)),1),VLOOKUP($H19,TSギフト商品コード!$A$2:$H$10000,4,0),IF($I$6=0%,VLOOKUP($H19,TSギフト商品コード!$A$2:$H$10000,4,0),IF($I$6=3%,VLOOKUP($H19,TSギフト商品コード!$A$2:$H$10000,5,0),IF($I$6=5%,VLOOKUP($H19,TSギフト商品コード!$A$2:$H$10000,6,0),IF($I$6=10%,VLOOKUP($H19,TSギフト商品コード!$A$2:$H$10000,7,0),""))))))</f>
        <v/>
      </c>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row>
    <row r="20" spans="1:61" s="183" customFormat="1" ht="20.100000000000001" customHeight="1" x14ac:dyDescent="0.15">
      <c r="A20" s="213">
        <v>10</v>
      </c>
      <c r="B20" s="136"/>
      <c r="C20" s="258"/>
      <c r="D20" s="258"/>
      <c r="E20" s="258"/>
      <c r="F20" s="258"/>
      <c r="G20" s="4"/>
      <c r="H20" s="5"/>
      <c r="I20" s="212"/>
      <c r="J20" s="254" t="str">
        <f>IF($H20="","",VLOOKUP($H20,TSギフト商品コード!$A$1:$H$10000,2,0))</f>
        <v/>
      </c>
      <c r="K20" s="184" t="str">
        <f>IF($H20="","",IF(EXACT(ASC(VLOOKUP($H20,TSギフト商品コード!$A$1:$H$10000,8,0)),1),VLOOKUP($H20,TSギフト商品コード!$A$1:$H$10000,3,0),ROUNDDOWN((1-$I$6)*VLOOKUP($H20,TSギフト商品コード!$A$1:$H$10000,3,0),0)))</f>
        <v/>
      </c>
      <c r="L20" s="185" t="str">
        <f t="shared" si="0"/>
        <v/>
      </c>
      <c r="M20" s="288"/>
      <c r="N20" s="5"/>
      <c r="O20" s="5"/>
      <c r="P20" s="5"/>
      <c r="Q20" s="5"/>
      <c r="R20" s="256"/>
      <c r="S20" s="256"/>
      <c r="T20" s="5"/>
      <c r="U20" s="5"/>
      <c r="V20" s="265"/>
      <c r="W20" s="34"/>
      <c r="X20" s="211" t="str">
        <f>IF($H20="","",IF(EXACT(ASC(VLOOKUP($H20,TSギフト商品コード!$A$2:$H$10000,8,0)),1),VLOOKUP($H20,TSギフト商品コード!$A$2:$H$10000,4,0),IF($I$6=0%,VLOOKUP($H20,TSギフト商品コード!$A$2:$H$10000,4,0),IF($I$6=3%,VLOOKUP($H20,TSギフト商品コード!$A$2:$H$10000,5,0),IF($I$6=5%,VLOOKUP($H20,TSギフト商品コード!$A$2:$H$10000,6,0),IF($I$6=10%,VLOOKUP($H20,TSギフト商品コード!$A$2:$H$10000,7,0),""))))))</f>
        <v/>
      </c>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row>
    <row r="21" spans="1:61" s="183" customFormat="1" ht="20.100000000000001" customHeight="1" x14ac:dyDescent="0.15">
      <c r="A21" s="213">
        <v>11</v>
      </c>
      <c r="B21" s="136"/>
      <c r="C21" s="258"/>
      <c r="D21" s="258"/>
      <c r="E21" s="258"/>
      <c r="F21" s="258"/>
      <c r="G21" s="4"/>
      <c r="H21" s="5"/>
      <c r="I21" s="212"/>
      <c r="J21" s="254" t="str">
        <f>IF($H21="","",VLOOKUP($H21,TSギフト商品コード!$A$1:$H$10000,2,0))</f>
        <v/>
      </c>
      <c r="K21" s="184" t="str">
        <f>IF($H21="","",IF(EXACT(ASC(VLOOKUP($H21,TSギフト商品コード!$A$1:$H$10000,8,0)),1),VLOOKUP($H21,TSギフト商品コード!$A$1:$H$10000,3,0),ROUNDDOWN((1-$I$6)*VLOOKUP($H21,TSギフト商品コード!$A$1:$H$10000,3,0),0)))</f>
        <v/>
      </c>
      <c r="L21" s="185" t="str">
        <f t="shared" si="0"/>
        <v/>
      </c>
      <c r="M21" s="288"/>
      <c r="N21" s="5"/>
      <c r="O21" s="5"/>
      <c r="P21" s="5"/>
      <c r="Q21" s="5"/>
      <c r="R21" s="256"/>
      <c r="S21" s="256"/>
      <c r="T21" s="5"/>
      <c r="U21" s="5"/>
      <c r="V21" s="265"/>
      <c r="W21" s="34"/>
      <c r="X21" s="211" t="str">
        <f>IF($H21="","",IF(EXACT(ASC(VLOOKUP($H21,TSギフト商品コード!$A$2:$H$10000,8,0)),1),VLOOKUP($H21,TSギフト商品コード!$A$2:$H$10000,4,0),IF($I$6=0%,VLOOKUP($H21,TSギフト商品コード!$A$2:$H$10000,4,0),IF($I$6=3%,VLOOKUP($H21,TSギフト商品コード!$A$2:$H$10000,5,0),IF($I$6=5%,VLOOKUP($H21,TSギフト商品コード!$A$2:$H$10000,6,0),IF($I$6=10%,VLOOKUP($H21,TSギフト商品コード!$A$2:$H$10000,7,0),""))))))</f>
        <v/>
      </c>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row>
    <row r="22" spans="1:61" s="183" customFormat="1" ht="20.100000000000001" customHeight="1" x14ac:dyDescent="0.15">
      <c r="A22" s="213">
        <v>12</v>
      </c>
      <c r="B22" s="136"/>
      <c r="C22" s="258"/>
      <c r="D22" s="258"/>
      <c r="E22" s="258"/>
      <c r="F22" s="258"/>
      <c r="G22" s="4"/>
      <c r="H22" s="5"/>
      <c r="I22" s="212"/>
      <c r="J22" s="254" t="str">
        <f>IF($H22="","",VLOOKUP($H22,TSギフト商品コード!$A$1:$H$10000,2,0))</f>
        <v/>
      </c>
      <c r="K22" s="184" t="str">
        <f>IF($H22="","",IF(EXACT(ASC(VLOOKUP($H22,TSギフト商品コード!$A$1:$H$10000,8,0)),1),VLOOKUP($H22,TSギフト商品コード!$A$1:$H$10000,3,0),ROUNDDOWN((1-$I$6)*VLOOKUP($H22,TSギフト商品コード!$A$1:$H$10000,3,0),0)))</f>
        <v/>
      </c>
      <c r="L22" s="185" t="str">
        <f t="shared" si="0"/>
        <v/>
      </c>
      <c r="M22" s="288"/>
      <c r="N22" s="5"/>
      <c r="O22" s="5"/>
      <c r="P22" s="5"/>
      <c r="Q22" s="5"/>
      <c r="R22" s="256"/>
      <c r="S22" s="256"/>
      <c r="T22" s="5"/>
      <c r="U22" s="5"/>
      <c r="V22" s="265"/>
      <c r="W22" s="34"/>
      <c r="X22" s="211" t="str">
        <f>IF($H22="","",IF(EXACT(ASC(VLOOKUP($H22,TSギフト商品コード!$A$2:$H$10000,8,0)),1),VLOOKUP($H22,TSギフト商品コード!$A$2:$H$10000,4,0),IF($I$6=0%,VLOOKUP($H22,TSギフト商品コード!$A$2:$H$10000,4,0),IF($I$6=3%,VLOOKUP($H22,TSギフト商品コード!$A$2:$H$10000,5,0),IF($I$6=5%,VLOOKUP($H22,TSギフト商品コード!$A$2:$H$10000,6,0),IF($I$6=10%,VLOOKUP($H22,TSギフト商品コード!$A$2:$H$10000,7,0),""))))))</f>
        <v/>
      </c>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row>
    <row r="23" spans="1:61" s="183" customFormat="1" ht="20.100000000000001" customHeight="1" x14ac:dyDescent="0.15">
      <c r="A23" s="213">
        <v>13</v>
      </c>
      <c r="B23" s="136"/>
      <c r="C23" s="258"/>
      <c r="D23" s="258"/>
      <c r="E23" s="258"/>
      <c r="F23" s="258"/>
      <c r="G23" s="4"/>
      <c r="H23" s="5"/>
      <c r="I23" s="212"/>
      <c r="J23" s="254" t="str">
        <f>IF($H23="","",VLOOKUP($H23,TSギフト商品コード!$A$1:$H$10000,2,0))</f>
        <v/>
      </c>
      <c r="K23" s="184" t="str">
        <f>IF($H23="","",IF(EXACT(ASC(VLOOKUP($H23,TSギフト商品コード!$A$1:$H$10000,8,0)),1),VLOOKUP($H23,TSギフト商品コード!$A$1:$H$10000,3,0),ROUNDDOWN((1-$I$6)*VLOOKUP($H23,TSギフト商品コード!$A$1:$H$10000,3,0),0)))</f>
        <v/>
      </c>
      <c r="L23" s="185" t="str">
        <f t="shared" si="0"/>
        <v/>
      </c>
      <c r="M23" s="288"/>
      <c r="N23" s="5"/>
      <c r="O23" s="5"/>
      <c r="P23" s="5"/>
      <c r="Q23" s="5"/>
      <c r="R23" s="256"/>
      <c r="S23" s="256"/>
      <c r="T23" s="5"/>
      <c r="U23" s="5"/>
      <c r="V23" s="265"/>
      <c r="W23" s="34"/>
      <c r="X23" s="211" t="str">
        <f>IF($H23="","",IF(EXACT(ASC(VLOOKUP($H23,TSギフト商品コード!$A$2:$H$10000,8,0)),1),VLOOKUP($H23,TSギフト商品コード!$A$2:$H$10000,4,0),IF($I$6=0%,VLOOKUP($H23,TSギフト商品コード!$A$2:$H$10000,4,0),IF($I$6=3%,VLOOKUP($H23,TSギフト商品コード!$A$2:$H$10000,5,0),IF($I$6=5%,VLOOKUP($H23,TSギフト商品コード!$A$2:$H$10000,6,0),IF($I$6=10%,VLOOKUP($H23,TSギフト商品コード!$A$2:$H$10000,7,0),""))))))</f>
        <v/>
      </c>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row>
    <row r="24" spans="1:61" s="183" customFormat="1" ht="20.100000000000001" customHeight="1" x14ac:dyDescent="0.15">
      <c r="A24" s="213">
        <v>14</v>
      </c>
      <c r="B24" s="136"/>
      <c r="C24" s="258"/>
      <c r="D24" s="258"/>
      <c r="E24" s="258"/>
      <c r="F24" s="258"/>
      <c r="G24" s="4"/>
      <c r="H24" s="5"/>
      <c r="I24" s="212"/>
      <c r="J24" s="254" t="str">
        <f>IF($H24="","",VLOOKUP($H24,TSギフト商品コード!$A$1:$H$10000,2,0))</f>
        <v/>
      </c>
      <c r="K24" s="184" t="str">
        <f>IF($H24="","",IF(EXACT(ASC(VLOOKUP($H24,TSギフト商品コード!$A$1:$H$10000,8,0)),1),VLOOKUP($H24,TSギフト商品コード!$A$1:$H$10000,3,0),ROUNDDOWN((1-$I$6)*VLOOKUP($H24,TSギフト商品コード!$A$1:$H$10000,3,0),0)))</f>
        <v/>
      </c>
      <c r="L24" s="185" t="str">
        <f t="shared" si="0"/>
        <v/>
      </c>
      <c r="M24" s="288"/>
      <c r="N24" s="5"/>
      <c r="O24" s="5"/>
      <c r="P24" s="5"/>
      <c r="Q24" s="5"/>
      <c r="R24" s="256"/>
      <c r="S24" s="256"/>
      <c r="T24" s="5"/>
      <c r="U24" s="5"/>
      <c r="V24" s="265"/>
      <c r="W24" s="34"/>
      <c r="X24" s="211" t="str">
        <f>IF($H24="","",IF(EXACT(ASC(VLOOKUP($H24,TSギフト商品コード!$A$2:$H$10000,8,0)),1),VLOOKUP($H24,TSギフト商品コード!$A$2:$H$10000,4,0),IF($I$6=0%,VLOOKUP($H24,TSギフト商品コード!$A$2:$H$10000,4,0),IF($I$6=3%,VLOOKUP($H24,TSギフト商品コード!$A$2:$H$10000,5,0),IF($I$6=5%,VLOOKUP($H24,TSギフト商品コード!$A$2:$H$10000,6,0),IF($I$6=10%,VLOOKUP($H24,TSギフト商品コード!$A$2:$H$10000,7,0),""))))))</f>
        <v/>
      </c>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row>
    <row r="25" spans="1:61" s="183" customFormat="1" ht="20.100000000000001" customHeight="1" x14ac:dyDescent="0.15">
      <c r="A25" s="213">
        <v>15</v>
      </c>
      <c r="B25" s="136"/>
      <c r="C25" s="258"/>
      <c r="D25" s="258"/>
      <c r="E25" s="258"/>
      <c r="F25" s="258"/>
      <c r="G25" s="4"/>
      <c r="H25" s="5"/>
      <c r="I25" s="212"/>
      <c r="J25" s="254" t="str">
        <f>IF($H25="","",VLOOKUP($H25,TSギフト商品コード!$A$1:$H$10000,2,0))</f>
        <v/>
      </c>
      <c r="K25" s="184" t="str">
        <f>IF($H25="","",IF(EXACT(ASC(VLOOKUP($H25,TSギフト商品コード!$A$1:$H$10000,8,0)),1),VLOOKUP($H25,TSギフト商品コード!$A$1:$H$10000,3,0),ROUNDDOWN((1-$I$6)*VLOOKUP($H25,TSギフト商品コード!$A$1:$H$10000,3,0),0)))</f>
        <v/>
      </c>
      <c r="L25" s="185" t="str">
        <f t="shared" si="0"/>
        <v/>
      </c>
      <c r="M25" s="288"/>
      <c r="N25" s="5"/>
      <c r="O25" s="5"/>
      <c r="P25" s="5"/>
      <c r="Q25" s="5"/>
      <c r="R25" s="256"/>
      <c r="S25" s="256"/>
      <c r="T25" s="5"/>
      <c r="U25" s="5"/>
      <c r="V25" s="265"/>
      <c r="W25" s="34"/>
      <c r="X25" s="211" t="str">
        <f>IF($H25="","",IF(EXACT(ASC(VLOOKUP($H25,TSギフト商品コード!$A$2:$H$10000,8,0)),1),VLOOKUP($H25,TSギフト商品コード!$A$2:$H$10000,4,0),IF($I$6=0%,VLOOKUP($H25,TSギフト商品コード!$A$2:$H$10000,4,0),IF($I$6=3%,VLOOKUP($H25,TSギフト商品コード!$A$2:$H$10000,5,0),IF($I$6=5%,VLOOKUP($H25,TSギフト商品コード!$A$2:$H$10000,6,0),IF($I$6=10%,VLOOKUP($H25,TSギフト商品コード!$A$2:$H$10000,7,0),""))))))</f>
        <v/>
      </c>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row>
    <row r="26" spans="1:61" s="183" customFormat="1" ht="20.100000000000001" customHeight="1" x14ac:dyDescent="0.15">
      <c r="A26" s="213">
        <v>16</v>
      </c>
      <c r="B26" s="136"/>
      <c r="C26" s="258"/>
      <c r="D26" s="258"/>
      <c r="E26" s="258"/>
      <c r="F26" s="258"/>
      <c r="G26" s="4"/>
      <c r="H26" s="5"/>
      <c r="I26" s="212"/>
      <c r="J26" s="254" t="str">
        <f>IF($H26="","",VLOOKUP($H26,TSギフト商品コード!$A$1:$H$10000,2,0))</f>
        <v/>
      </c>
      <c r="K26" s="184" t="str">
        <f>IF($H26="","",IF(EXACT(ASC(VLOOKUP($H26,TSギフト商品コード!$A$1:$H$10000,8,0)),1),VLOOKUP($H26,TSギフト商品コード!$A$1:$H$10000,3,0),ROUNDDOWN((1-$I$6)*VLOOKUP($H26,TSギフト商品コード!$A$1:$H$10000,3,0),0)))</f>
        <v/>
      </c>
      <c r="L26" s="185" t="str">
        <f t="shared" si="0"/>
        <v/>
      </c>
      <c r="M26" s="288"/>
      <c r="N26" s="5"/>
      <c r="O26" s="5"/>
      <c r="P26" s="5"/>
      <c r="Q26" s="5"/>
      <c r="R26" s="256"/>
      <c r="S26" s="256"/>
      <c r="T26" s="5"/>
      <c r="U26" s="5"/>
      <c r="V26" s="265"/>
      <c r="W26" s="34"/>
      <c r="X26" s="211" t="str">
        <f>IF($H26="","",IF(EXACT(ASC(VLOOKUP($H26,TSギフト商品コード!$A$2:$H$10000,8,0)),1),VLOOKUP($H26,TSギフト商品コード!$A$2:$H$10000,4,0),IF($I$6=0%,VLOOKUP($H26,TSギフト商品コード!$A$2:$H$10000,4,0),IF($I$6=3%,VLOOKUP($H26,TSギフト商品コード!$A$2:$H$10000,5,0),IF($I$6=5%,VLOOKUP($H26,TSギフト商品コード!$A$2:$H$10000,6,0),IF($I$6=10%,VLOOKUP($H26,TSギフト商品コード!$A$2:$H$10000,7,0),""))))))</f>
        <v/>
      </c>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row>
    <row r="27" spans="1:61" s="183" customFormat="1" ht="20.100000000000001" customHeight="1" x14ac:dyDescent="0.15">
      <c r="A27" s="213">
        <v>17</v>
      </c>
      <c r="B27" s="136"/>
      <c r="C27" s="258"/>
      <c r="D27" s="258"/>
      <c r="E27" s="258"/>
      <c r="F27" s="258"/>
      <c r="G27" s="4"/>
      <c r="H27" s="5"/>
      <c r="I27" s="212"/>
      <c r="J27" s="254" t="str">
        <f>IF($H27="","",VLOOKUP($H27,TSギフト商品コード!$A$1:$H$10000,2,0))</f>
        <v/>
      </c>
      <c r="K27" s="184" t="str">
        <f>IF($H27="","",IF(EXACT(ASC(VLOOKUP($H27,TSギフト商品コード!$A$1:$H$10000,8,0)),1),VLOOKUP($H27,TSギフト商品コード!$A$1:$H$10000,3,0),ROUNDDOWN((1-$I$6)*VLOOKUP($H27,TSギフト商品コード!$A$1:$H$10000,3,0),0)))</f>
        <v/>
      </c>
      <c r="L27" s="185" t="str">
        <f t="shared" si="0"/>
        <v/>
      </c>
      <c r="M27" s="288"/>
      <c r="N27" s="5"/>
      <c r="O27" s="5"/>
      <c r="P27" s="5"/>
      <c r="Q27" s="5"/>
      <c r="R27" s="256"/>
      <c r="S27" s="256"/>
      <c r="T27" s="5"/>
      <c r="U27" s="5"/>
      <c r="V27" s="265"/>
      <c r="W27" s="34"/>
      <c r="X27" s="211" t="str">
        <f>IF($H27="","",IF(EXACT(ASC(VLOOKUP($H27,TSギフト商品コード!$A$2:$H$10000,8,0)),1),VLOOKUP($H27,TSギフト商品コード!$A$2:$H$10000,4,0),IF($I$6=0%,VLOOKUP($H27,TSギフト商品コード!$A$2:$H$10000,4,0),IF($I$6=3%,VLOOKUP($H27,TSギフト商品コード!$A$2:$H$10000,5,0),IF($I$6=5%,VLOOKUP($H27,TSギフト商品コード!$A$2:$H$10000,6,0),IF($I$6=10%,VLOOKUP($H27,TSギフト商品コード!$A$2:$H$10000,7,0),""))))))</f>
        <v/>
      </c>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row>
    <row r="28" spans="1:61" s="183" customFormat="1" ht="20.100000000000001" customHeight="1" x14ac:dyDescent="0.15">
      <c r="A28" s="213">
        <v>18</v>
      </c>
      <c r="B28" s="136"/>
      <c r="C28" s="258"/>
      <c r="D28" s="258"/>
      <c r="E28" s="258"/>
      <c r="F28" s="258"/>
      <c r="G28" s="4"/>
      <c r="H28" s="5"/>
      <c r="I28" s="212"/>
      <c r="J28" s="254" t="str">
        <f>IF($H28="","",VLOOKUP($H28,TSギフト商品コード!$A$1:$H$10000,2,0))</f>
        <v/>
      </c>
      <c r="K28" s="184" t="str">
        <f>IF($H28="","",IF(EXACT(ASC(VLOOKUP($H28,TSギフト商品コード!$A$1:$H$10000,8,0)),1),VLOOKUP($H28,TSギフト商品コード!$A$1:$H$10000,3,0),ROUNDDOWN((1-$I$6)*VLOOKUP($H28,TSギフト商品コード!$A$1:$H$10000,3,0),0)))</f>
        <v/>
      </c>
      <c r="L28" s="185" t="str">
        <f t="shared" si="0"/>
        <v/>
      </c>
      <c r="M28" s="288"/>
      <c r="N28" s="5"/>
      <c r="O28" s="5"/>
      <c r="P28" s="5"/>
      <c r="Q28" s="5"/>
      <c r="R28" s="256"/>
      <c r="S28" s="256"/>
      <c r="T28" s="5"/>
      <c r="U28" s="5"/>
      <c r="V28" s="265"/>
      <c r="W28" s="34"/>
      <c r="X28" s="211" t="str">
        <f>IF($H28="","",IF(EXACT(ASC(VLOOKUP($H28,TSギフト商品コード!$A$2:$H$10000,8,0)),1),VLOOKUP($H28,TSギフト商品コード!$A$2:$H$10000,4,0),IF($I$6=0%,VLOOKUP($H28,TSギフト商品コード!$A$2:$H$10000,4,0),IF($I$6=3%,VLOOKUP($H28,TSギフト商品コード!$A$2:$H$10000,5,0),IF($I$6=5%,VLOOKUP($H28,TSギフト商品コード!$A$2:$H$10000,6,0),IF($I$6=10%,VLOOKUP($H28,TSギフト商品コード!$A$2:$H$10000,7,0),""))))))</f>
        <v/>
      </c>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row>
    <row r="29" spans="1:61" s="183" customFormat="1" ht="20.100000000000001" customHeight="1" x14ac:dyDescent="0.15">
      <c r="A29" s="213">
        <v>19</v>
      </c>
      <c r="B29" s="136"/>
      <c r="C29" s="258"/>
      <c r="D29" s="258"/>
      <c r="E29" s="258"/>
      <c r="F29" s="258"/>
      <c r="G29" s="4"/>
      <c r="H29" s="5"/>
      <c r="I29" s="212"/>
      <c r="J29" s="254" t="str">
        <f>IF($H29="","",VLOOKUP($H29,TSギフト商品コード!$A$1:$H$10000,2,0))</f>
        <v/>
      </c>
      <c r="K29" s="184" t="str">
        <f>IF($H29="","",IF(EXACT(ASC(VLOOKUP($H29,TSギフト商品コード!$A$1:$H$10000,8,0)),1),VLOOKUP($H29,TSギフト商品コード!$A$1:$H$10000,3,0),ROUNDDOWN((1-$I$6)*VLOOKUP($H29,TSギフト商品コード!$A$1:$H$10000,3,0),0)))</f>
        <v/>
      </c>
      <c r="L29" s="185" t="str">
        <f t="shared" si="0"/>
        <v/>
      </c>
      <c r="M29" s="288"/>
      <c r="N29" s="5"/>
      <c r="O29" s="5"/>
      <c r="P29" s="5"/>
      <c r="Q29" s="5"/>
      <c r="R29" s="256"/>
      <c r="S29" s="256"/>
      <c r="T29" s="5"/>
      <c r="U29" s="5"/>
      <c r="V29" s="265"/>
      <c r="W29" s="34"/>
      <c r="X29" s="211" t="str">
        <f>IF($H29="","",IF(EXACT(ASC(VLOOKUP($H29,TSギフト商品コード!$A$2:$H$10000,8,0)),1),VLOOKUP($H29,TSギフト商品コード!$A$2:$H$10000,4,0),IF($I$6=0%,VLOOKUP($H29,TSギフト商品コード!$A$2:$H$10000,4,0),IF($I$6=3%,VLOOKUP($H29,TSギフト商品コード!$A$2:$H$10000,5,0),IF($I$6=5%,VLOOKUP($H29,TSギフト商品コード!$A$2:$H$10000,6,0),IF($I$6=10%,VLOOKUP($H29,TSギフト商品コード!$A$2:$H$10000,7,0),""))))))</f>
        <v/>
      </c>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row>
    <row r="30" spans="1:61" s="183" customFormat="1" ht="20.100000000000001" customHeight="1" x14ac:dyDescent="0.15">
      <c r="A30" s="213">
        <v>20</v>
      </c>
      <c r="B30" s="136"/>
      <c r="C30" s="258"/>
      <c r="D30" s="258"/>
      <c r="E30" s="258"/>
      <c r="F30" s="258"/>
      <c r="G30" s="4"/>
      <c r="H30" s="5"/>
      <c r="I30" s="212"/>
      <c r="J30" s="254" t="str">
        <f>IF($H30="","",VLOOKUP($H30,TSギフト商品コード!$A$1:$H$10000,2,0))</f>
        <v/>
      </c>
      <c r="K30" s="184" t="str">
        <f>IF($H30="","",IF(EXACT(ASC(VLOOKUP($H30,TSギフト商品コード!$A$1:$H$10000,8,0)),1),VLOOKUP($H30,TSギフト商品コード!$A$1:$H$10000,3,0),ROUNDDOWN((1-$I$6)*VLOOKUP($H30,TSギフト商品コード!$A$1:$H$10000,3,0),0)))</f>
        <v/>
      </c>
      <c r="L30" s="185" t="str">
        <f t="shared" si="0"/>
        <v/>
      </c>
      <c r="M30" s="288"/>
      <c r="N30" s="5"/>
      <c r="O30" s="5"/>
      <c r="P30" s="5"/>
      <c r="Q30" s="5"/>
      <c r="R30" s="256"/>
      <c r="S30" s="256"/>
      <c r="T30" s="5"/>
      <c r="U30" s="5"/>
      <c r="V30" s="265"/>
      <c r="W30" s="34"/>
      <c r="X30" s="211" t="str">
        <f>IF($H30="","",IF(EXACT(ASC(VLOOKUP($H30,TSギフト商品コード!$A$2:$H$10000,8,0)),1),VLOOKUP($H30,TSギフト商品コード!$A$2:$H$10000,4,0),IF($I$6=0%,VLOOKUP($H30,TSギフト商品コード!$A$2:$H$10000,4,0),IF($I$6=3%,VLOOKUP($H30,TSギフト商品コード!$A$2:$H$10000,5,0),IF($I$6=5%,VLOOKUP($H30,TSギフト商品コード!$A$2:$H$10000,6,0),IF($I$6=10%,VLOOKUP($H30,TSギフト商品コード!$A$2:$H$10000,7,0),""))))))</f>
        <v/>
      </c>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row>
    <row r="31" spans="1:61" s="183" customFormat="1" ht="20.100000000000001" customHeight="1" x14ac:dyDescent="0.15">
      <c r="A31" s="213">
        <v>21</v>
      </c>
      <c r="B31" s="136"/>
      <c r="C31" s="258"/>
      <c r="D31" s="258"/>
      <c r="E31" s="258"/>
      <c r="F31" s="258"/>
      <c r="G31" s="4"/>
      <c r="H31" s="5"/>
      <c r="I31" s="212"/>
      <c r="J31" s="254" t="str">
        <f>IF($H31="","",VLOOKUP($H31,TSギフト商品コード!$A$1:$H$10000,2,0))</f>
        <v/>
      </c>
      <c r="K31" s="184" t="str">
        <f>IF($H31="","",IF(EXACT(ASC(VLOOKUP($H31,TSギフト商品コード!$A$1:$H$10000,8,0)),1),VLOOKUP($H31,TSギフト商品コード!$A$1:$H$10000,3,0),ROUNDDOWN((1-$I$6)*VLOOKUP($H31,TSギフト商品コード!$A$1:$H$10000,3,0),0)))</f>
        <v/>
      </c>
      <c r="L31" s="185" t="str">
        <f t="shared" si="0"/>
        <v/>
      </c>
      <c r="M31" s="288"/>
      <c r="N31" s="5"/>
      <c r="O31" s="5"/>
      <c r="P31" s="5"/>
      <c r="Q31" s="5"/>
      <c r="R31" s="256"/>
      <c r="S31" s="256"/>
      <c r="T31" s="5"/>
      <c r="U31" s="5"/>
      <c r="V31" s="265"/>
      <c r="W31" s="34"/>
      <c r="X31" s="211" t="str">
        <f>IF($H31="","",IF(EXACT(ASC(VLOOKUP($H31,TSギフト商品コード!$A$2:$H$10000,8,0)),1),VLOOKUP($H31,TSギフト商品コード!$A$2:$H$10000,4,0),IF($I$6=0%,VLOOKUP($H31,TSギフト商品コード!$A$2:$H$10000,4,0),IF($I$6=3%,VLOOKUP($H31,TSギフト商品コード!$A$2:$H$10000,5,0),IF($I$6=5%,VLOOKUP($H31,TSギフト商品コード!$A$2:$H$10000,6,0),IF($I$6=10%,VLOOKUP($H31,TSギフト商品コード!$A$2:$H$10000,7,0),""))))))</f>
        <v/>
      </c>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row>
    <row r="32" spans="1:61" s="183" customFormat="1" ht="20.100000000000001" customHeight="1" x14ac:dyDescent="0.15">
      <c r="A32" s="213">
        <v>22</v>
      </c>
      <c r="B32" s="136"/>
      <c r="C32" s="258"/>
      <c r="D32" s="258"/>
      <c r="E32" s="258"/>
      <c r="F32" s="258"/>
      <c r="G32" s="4"/>
      <c r="H32" s="5"/>
      <c r="I32" s="212"/>
      <c r="J32" s="254" t="str">
        <f>IF($H32="","",VLOOKUP($H32,TSギフト商品コード!$A$1:$H$10000,2,0))</f>
        <v/>
      </c>
      <c r="K32" s="184" t="str">
        <f>IF($H32="","",IF(EXACT(ASC(VLOOKUP($H32,TSギフト商品コード!$A$1:$H$10000,8,0)),1),VLOOKUP($H32,TSギフト商品コード!$A$1:$H$10000,3,0),ROUNDDOWN((1-$I$6)*VLOOKUP($H32,TSギフト商品コード!$A$1:$H$10000,3,0),0)))</f>
        <v/>
      </c>
      <c r="L32" s="185" t="str">
        <f t="shared" si="0"/>
        <v/>
      </c>
      <c r="M32" s="288"/>
      <c r="N32" s="5"/>
      <c r="O32" s="5"/>
      <c r="P32" s="5"/>
      <c r="Q32" s="5"/>
      <c r="R32" s="256"/>
      <c r="S32" s="256"/>
      <c r="T32" s="5"/>
      <c r="U32" s="5"/>
      <c r="V32" s="265"/>
      <c r="W32" s="34"/>
      <c r="X32" s="211" t="str">
        <f>IF($H32="","",IF(EXACT(ASC(VLOOKUP($H32,TSギフト商品コード!$A$2:$H$10000,8,0)),1),VLOOKUP($H32,TSギフト商品コード!$A$2:$H$10000,4,0),IF($I$6=0%,VLOOKUP($H32,TSギフト商品コード!$A$2:$H$10000,4,0),IF($I$6=3%,VLOOKUP($H32,TSギフト商品コード!$A$2:$H$10000,5,0),IF($I$6=5%,VLOOKUP($H32,TSギフト商品コード!$A$2:$H$10000,6,0),IF($I$6=10%,VLOOKUP($H32,TSギフト商品コード!$A$2:$H$10000,7,0),""))))))</f>
        <v/>
      </c>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row>
    <row r="33" spans="1:61" s="183" customFormat="1" ht="20.100000000000001" customHeight="1" x14ac:dyDescent="0.15">
      <c r="A33" s="213">
        <v>23</v>
      </c>
      <c r="B33" s="136"/>
      <c r="C33" s="258"/>
      <c r="D33" s="258"/>
      <c r="E33" s="258"/>
      <c r="F33" s="258"/>
      <c r="G33" s="4"/>
      <c r="H33" s="5"/>
      <c r="I33" s="212"/>
      <c r="J33" s="254" t="str">
        <f>IF($H33="","",VLOOKUP($H33,TSギフト商品コード!$A$1:$H$10000,2,0))</f>
        <v/>
      </c>
      <c r="K33" s="184" t="str">
        <f>IF($H33="","",IF(EXACT(ASC(VLOOKUP($H33,TSギフト商品コード!$A$1:$H$10000,8,0)),1),VLOOKUP($H33,TSギフト商品コード!$A$1:$H$10000,3,0),ROUNDDOWN((1-$I$6)*VLOOKUP($H33,TSギフト商品コード!$A$1:$H$10000,3,0),0)))</f>
        <v/>
      </c>
      <c r="L33" s="185" t="str">
        <f t="shared" si="0"/>
        <v/>
      </c>
      <c r="M33" s="288"/>
      <c r="N33" s="5"/>
      <c r="O33" s="5"/>
      <c r="P33" s="5"/>
      <c r="Q33" s="5"/>
      <c r="R33" s="256"/>
      <c r="S33" s="256"/>
      <c r="T33" s="5"/>
      <c r="U33" s="5"/>
      <c r="V33" s="265"/>
      <c r="W33" s="34"/>
      <c r="X33" s="211" t="str">
        <f>IF($H33="","",IF(EXACT(ASC(VLOOKUP($H33,TSギフト商品コード!$A$2:$H$10000,8,0)),1),VLOOKUP($H33,TSギフト商品コード!$A$2:$H$10000,4,0),IF($I$6=0%,VLOOKUP($H33,TSギフト商品コード!$A$2:$H$10000,4,0),IF($I$6=3%,VLOOKUP($H33,TSギフト商品コード!$A$2:$H$10000,5,0),IF($I$6=5%,VLOOKUP($H33,TSギフト商品コード!$A$2:$H$10000,6,0),IF($I$6=10%,VLOOKUP($H33,TSギフト商品コード!$A$2:$H$10000,7,0),""))))))</f>
        <v/>
      </c>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row>
    <row r="34" spans="1:61" s="183" customFormat="1" ht="20.100000000000001" customHeight="1" x14ac:dyDescent="0.15">
      <c r="A34" s="213">
        <v>24</v>
      </c>
      <c r="B34" s="136"/>
      <c r="C34" s="258"/>
      <c r="D34" s="258"/>
      <c r="E34" s="258"/>
      <c r="F34" s="258"/>
      <c r="G34" s="4"/>
      <c r="H34" s="5"/>
      <c r="I34" s="212"/>
      <c r="J34" s="254" t="str">
        <f>IF($H34="","",VLOOKUP($H34,TSギフト商品コード!$A$1:$H$10000,2,0))</f>
        <v/>
      </c>
      <c r="K34" s="184" t="str">
        <f>IF($H34="","",IF(EXACT(ASC(VLOOKUP($H34,TSギフト商品コード!$A$1:$H$10000,8,0)),1),VLOOKUP($H34,TSギフト商品コード!$A$1:$H$10000,3,0),ROUNDDOWN((1-$I$6)*VLOOKUP($H34,TSギフト商品コード!$A$1:$H$10000,3,0),0)))</f>
        <v/>
      </c>
      <c r="L34" s="185" t="str">
        <f t="shared" si="0"/>
        <v/>
      </c>
      <c r="M34" s="288"/>
      <c r="N34" s="5"/>
      <c r="O34" s="5"/>
      <c r="P34" s="5"/>
      <c r="Q34" s="5"/>
      <c r="R34" s="256"/>
      <c r="S34" s="256"/>
      <c r="T34" s="5"/>
      <c r="U34" s="5"/>
      <c r="V34" s="265"/>
      <c r="W34" s="34"/>
      <c r="X34" s="211" t="str">
        <f>IF($H34="","",IF(EXACT(ASC(VLOOKUP($H34,TSギフト商品コード!$A$2:$H$10000,8,0)),1),VLOOKUP($H34,TSギフト商品コード!$A$2:$H$10000,4,0),IF($I$6=0%,VLOOKUP($H34,TSギフト商品コード!$A$2:$H$10000,4,0),IF($I$6=3%,VLOOKUP($H34,TSギフト商品コード!$A$2:$H$10000,5,0),IF($I$6=5%,VLOOKUP($H34,TSギフト商品コード!$A$2:$H$10000,6,0),IF($I$6=10%,VLOOKUP($H34,TSギフト商品コード!$A$2:$H$10000,7,0),""))))))</f>
        <v/>
      </c>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row>
    <row r="35" spans="1:61" s="183" customFormat="1" ht="20.100000000000001" customHeight="1" x14ac:dyDescent="0.15">
      <c r="A35" s="213">
        <v>25</v>
      </c>
      <c r="B35" s="136"/>
      <c r="C35" s="258"/>
      <c r="D35" s="258"/>
      <c r="E35" s="258"/>
      <c r="F35" s="258"/>
      <c r="G35" s="4"/>
      <c r="H35" s="5"/>
      <c r="I35" s="212"/>
      <c r="J35" s="254" t="str">
        <f>IF($H35="","",VLOOKUP($H35,TSギフト商品コード!$A$1:$H$10000,2,0))</f>
        <v/>
      </c>
      <c r="K35" s="184" t="str">
        <f>IF($H35="","",IF(EXACT(ASC(VLOOKUP($H35,TSギフト商品コード!$A$1:$H$10000,8,0)),1),VLOOKUP($H35,TSギフト商品コード!$A$1:$H$10000,3,0),ROUNDDOWN((1-$I$6)*VLOOKUP($H35,TSギフト商品コード!$A$1:$H$10000,3,0),0)))</f>
        <v/>
      </c>
      <c r="L35" s="185" t="str">
        <f t="shared" si="0"/>
        <v/>
      </c>
      <c r="M35" s="288"/>
      <c r="N35" s="5"/>
      <c r="O35" s="5"/>
      <c r="P35" s="5"/>
      <c r="Q35" s="5"/>
      <c r="R35" s="256"/>
      <c r="S35" s="256"/>
      <c r="T35" s="5"/>
      <c r="U35" s="5"/>
      <c r="V35" s="265"/>
      <c r="W35" s="34"/>
      <c r="X35" s="211" t="str">
        <f>IF($H35="","",IF(EXACT(ASC(VLOOKUP($H35,TSギフト商品コード!$A$2:$H$10000,8,0)),1),VLOOKUP($H35,TSギフト商品コード!$A$2:$H$10000,4,0),IF($I$6=0%,VLOOKUP($H35,TSギフト商品コード!$A$2:$H$10000,4,0),IF($I$6=3%,VLOOKUP($H35,TSギフト商品コード!$A$2:$H$10000,5,0),IF($I$6=5%,VLOOKUP($H35,TSギフト商品コード!$A$2:$H$10000,6,0),IF($I$6=10%,VLOOKUP($H35,TSギフト商品コード!$A$2:$H$10000,7,0),""))))))</f>
        <v/>
      </c>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row>
    <row r="36" spans="1:61" s="183" customFormat="1" ht="20.100000000000001" customHeight="1" x14ac:dyDescent="0.15">
      <c r="A36" s="213">
        <v>26</v>
      </c>
      <c r="B36" s="136"/>
      <c r="C36" s="258"/>
      <c r="D36" s="258"/>
      <c r="E36" s="258"/>
      <c r="F36" s="258"/>
      <c r="G36" s="4"/>
      <c r="H36" s="5"/>
      <c r="I36" s="212"/>
      <c r="J36" s="254" t="str">
        <f>IF($H36="","",VLOOKUP($H36,TSギフト商品コード!$A$1:$H$10000,2,0))</f>
        <v/>
      </c>
      <c r="K36" s="184" t="str">
        <f>IF($H36="","",IF(EXACT(ASC(VLOOKUP($H36,TSギフト商品コード!$A$1:$H$10000,8,0)),1),VLOOKUP($H36,TSギフト商品コード!$A$1:$H$10000,3,0),ROUNDDOWN((1-$I$6)*VLOOKUP($H36,TSギフト商品コード!$A$1:$H$10000,3,0),0)))</f>
        <v/>
      </c>
      <c r="L36" s="185" t="str">
        <f t="shared" si="0"/>
        <v/>
      </c>
      <c r="M36" s="288"/>
      <c r="N36" s="5"/>
      <c r="O36" s="5"/>
      <c r="P36" s="5"/>
      <c r="Q36" s="5"/>
      <c r="R36" s="256"/>
      <c r="S36" s="256"/>
      <c r="T36" s="5"/>
      <c r="U36" s="5"/>
      <c r="V36" s="265"/>
      <c r="W36" s="34"/>
      <c r="X36" s="211" t="str">
        <f>IF($H36="","",IF(EXACT(ASC(VLOOKUP($H36,TSギフト商品コード!$A$2:$H$10000,8,0)),1),VLOOKUP($H36,TSギフト商品コード!$A$2:$H$10000,4,0),IF($I$6=0%,VLOOKUP($H36,TSギフト商品コード!$A$2:$H$10000,4,0),IF($I$6=3%,VLOOKUP($H36,TSギフト商品コード!$A$2:$H$10000,5,0),IF($I$6=5%,VLOOKUP($H36,TSギフト商品コード!$A$2:$H$10000,6,0),IF($I$6=10%,VLOOKUP($H36,TSギフト商品コード!$A$2:$H$10000,7,0),""))))))</f>
        <v/>
      </c>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row>
    <row r="37" spans="1:61" s="183" customFormat="1" ht="20.100000000000001" customHeight="1" x14ac:dyDescent="0.15">
      <c r="A37" s="213">
        <v>27</v>
      </c>
      <c r="B37" s="136"/>
      <c r="C37" s="258"/>
      <c r="D37" s="258"/>
      <c r="E37" s="258"/>
      <c r="F37" s="258"/>
      <c r="G37" s="4"/>
      <c r="H37" s="5"/>
      <c r="I37" s="212"/>
      <c r="J37" s="254" t="str">
        <f>IF($H37="","",VLOOKUP($H37,TSギフト商品コード!$A$1:$H$10000,2,0))</f>
        <v/>
      </c>
      <c r="K37" s="184" t="str">
        <f>IF($H37="","",IF(EXACT(ASC(VLOOKUP($H37,TSギフト商品コード!$A$1:$H$10000,8,0)),1),VLOOKUP($H37,TSギフト商品コード!$A$1:$H$10000,3,0),ROUNDDOWN((1-$I$6)*VLOOKUP($H37,TSギフト商品コード!$A$1:$H$10000,3,0),0)))</f>
        <v/>
      </c>
      <c r="L37" s="185" t="str">
        <f t="shared" si="0"/>
        <v/>
      </c>
      <c r="M37" s="288"/>
      <c r="N37" s="5"/>
      <c r="O37" s="5"/>
      <c r="P37" s="5"/>
      <c r="Q37" s="5"/>
      <c r="R37" s="256"/>
      <c r="S37" s="256"/>
      <c r="T37" s="5"/>
      <c r="U37" s="5"/>
      <c r="V37" s="265"/>
      <c r="W37" s="34"/>
      <c r="X37" s="211" t="str">
        <f>IF($H37="","",IF(EXACT(ASC(VLOOKUP($H37,TSギフト商品コード!$A$2:$H$10000,8,0)),1),VLOOKUP($H37,TSギフト商品コード!$A$2:$H$10000,4,0),IF($I$6=0%,VLOOKUP($H37,TSギフト商品コード!$A$2:$H$10000,4,0),IF($I$6=3%,VLOOKUP($H37,TSギフト商品コード!$A$2:$H$10000,5,0),IF($I$6=5%,VLOOKUP($H37,TSギフト商品コード!$A$2:$H$10000,6,0),IF($I$6=10%,VLOOKUP($H37,TSギフト商品コード!$A$2:$H$10000,7,0),""))))))</f>
        <v/>
      </c>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row>
    <row r="38" spans="1:61" s="183" customFormat="1" ht="20.100000000000001" customHeight="1" x14ac:dyDescent="0.15">
      <c r="A38" s="213">
        <v>28</v>
      </c>
      <c r="B38" s="136"/>
      <c r="C38" s="258"/>
      <c r="D38" s="258"/>
      <c r="E38" s="258"/>
      <c r="F38" s="258"/>
      <c r="G38" s="4"/>
      <c r="H38" s="5"/>
      <c r="I38" s="212"/>
      <c r="J38" s="254" t="str">
        <f>IF($H38="","",VLOOKUP($H38,TSギフト商品コード!$A$1:$H$10000,2,0))</f>
        <v/>
      </c>
      <c r="K38" s="184" t="str">
        <f>IF($H38="","",IF(EXACT(ASC(VLOOKUP($H38,TSギフト商品コード!$A$1:$H$10000,8,0)),1),VLOOKUP($H38,TSギフト商品コード!$A$1:$H$10000,3,0),ROUNDDOWN((1-$I$6)*VLOOKUP($H38,TSギフト商品コード!$A$1:$H$10000,3,0),0)))</f>
        <v/>
      </c>
      <c r="L38" s="185" t="str">
        <f t="shared" si="0"/>
        <v/>
      </c>
      <c r="M38" s="288"/>
      <c r="N38" s="5"/>
      <c r="O38" s="5"/>
      <c r="P38" s="5"/>
      <c r="Q38" s="5"/>
      <c r="R38" s="256"/>
      <c r="S38" s="256"/>
      <c r="T38" s="5"/>
      <c r="U38" s="5"/>
      <c r="V38" s="265"/>
      <c r="W38" s="34"/>
      <c r="X38" s="211" t="str">
        <f>IF($H38="","",IF(EXACT(ASC(VLOOKUP($H38,TSギフト商品コード!$A$2:$H$10000,8,0)),1),VLOOKUP($H38,TSギフト商品コード!$A$2:$H$10000,4,0),IF($I$6=0%,VLOOKUP($H38,TSギフト商品コード!$A$2:$H$10000,4,0),IF($I$6=3%,VLOOKUP($H38,TSギフト商品コード!$A$2:$H$10000,5,0),IF($I$6=5%,VLOOKUP($H38,TSギフト商品コード!$A$2:$H$10000,6,0),IF($I$6=10%,VLOOKUP($H38,TSギフト商品コード!$A$2:$H$10000,7,0),""))))))</f>
        <v/>
      </c>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row>
    <row r="39" spans="1:61" s="183" customFormat="1" ht="20.100000000000001" customHeight="1" x14ac:dyDescent="0.15">
      <c r="A39" s="213">
        <v>29</v>
      </c>
      <c r="B39" s="136"/>
      <c r="C39" s="258"/>
      <c r="D39" s="258"/>
      <c r="E39" s="258"/>
      <c r="F39" s="258"/>
      <c r="G39" s="4"/>
      <c r="H39" s="5"/>
      <c r="I39" s="212"/>
      <c r="J39" s="254" t="str">
        <f>IF($H39="","",VLOOKUP($H39,TSギフト商品コード!$A$1:$H$10000,2,0))</f>
        <v/>
      </c>
      <c r="K39" s="184" t="str">
        <f>IF($H39="","",IF(EXACT(ASC(VLOOKUP($H39,TSギフト商品コード!$A$1:$H$10000,8,0)),1),VLOOKUP($H39,TSギフト商品コード!$A$1:$H$10000,3,0),ROUNDDOWN((1-$I$6)*VLOOKUP($H39,TSギフト商品コード!$A$1:$H$10000,3,0),0)))</f>
        <v/>
      </c>
      <c r="L39" s="185" t="str">
        <f t="shared" si="0"/>
        <v/>
      </c>
      <c r="M39" s="288"/>
      <c r="N39" s="5"/>
      <c r="O39" s="5"/>
      <c r="P39" s="5"/>
      <c r="Q39" s="5"/>
      <c r="R39" s="256"/>
      <c r="S39" s="256"/>
      <c r="T39" s="5"/>
      <c r="U39" s="5"/>
      <c r="V39" s="265"/>
      <c r="W39" s="34"/>
      <c r="X39" s="211" t="str">
        <f>IF($H39="","",IF(EXACT(ASC(VLOOKUP($H39,TSギフト商品コード!$A$2:$H$10000,8,0)),1),VLOOKUP($H39,TSギフト商品コード!$A$2:$H$10000,4,0),IF($I$6=0%,VLOOKUP($H39,TSギフト商品コード!$A$2:$H$10000,4,0),IF($I$6=3%,VLOOKUP($H39,TSギフト商品コード!$A$2:$H$10000,5,0),IF($I$6=5%,VLOOKUP($H39,TSギフト商品コード!$A$2:$H$10000,6,0),IF($I$6=10%,VLOOKUP($H39,TSギフト商品コード!$A$2:$H$10000,7,0),""))))))</f>
        <v/>
      </c>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row>
    <row r="40" spans="1:61" s="183" customFormat="1" ht="20.100000000000001" customHeight="1" x14ac:dyDescent="0.15">
      <c r="A40" s="213">
        <v>30</v>
      </c>
      <c r="B40" s="136"/>
      <c r="C40" s="258"/>
      <c r="D40" s="258"/>
      <c r="E40" s="258"/>
      <c r="F40" s="258"/>
      <c r="G40" s="4"/>
      <c r="H40" s="5"/>
      <c r="I40" s="212"/>
      <c r="J40" s="254" t="str">
        <f>IF($H40="","",VLOOKUP($H40,TSギフト商品コード!$A$1:$H$10000,2,0))</f>
        <v/>
      </c>
      <c r="K40" s="184" t="str">
        <f>IF($H40="","",IF(EXACT(ASC(VLOOKUP($H40,TSギフト商品コード!$A$1:$H$10000,8,0)),1),VLOOKUP($H40,TSギフト商品コード!$A$1:$H$10000,3,0),ROUNDDOWN((1-$I$6)*VLOOKUP($H40,TSギフト商品コード!$A$1:$H$10000,3,0),0)))</f>
        <v/>
      </c>
      <c r="L40" s="185" t="str">
        <f t="shared" si="0"/>
        <v/>
      </c>
      <c r="M40" s="288"/>
      <c r="N40" s="5"/>
      <c r="O40" s="5"/>
      <c r="P40" s="5"/>
      <c r="Q40" s="5"/>
      <c r="R40" s="256"/>
      <c r="S40" s="256"/>
      <c r="T40" s="5"/>
      <c r="U40" s="5"/>
      <c r="V40" s="265"/>
      <c r="W40" s="34"/>
      <c r="X40" s="211" t="str">
        <f>IF($H40="","",IF(EXACT(ASC(VLOOKUP($H40,TSギフト商品コード!$A$2:$H$10000,8,0)),1),VLOOKUP($H40,TSギフト商品コード!$A$2:$H$10000,4,0),IF($I$6=0%,VLOOKUP($H40,TSギフト商品コード!$A$2:$H$10000,4,0),IF($I$6=3%,VLOOKUP($H40,TSギフト商品コード!$A$2:$H$10000,5,0),IF($I$6=5%,VLOOKUP($H40,TSギフト商品コード!$A$2:$H$10000,6,0),IF($I$6=10%,VLOOKUP($H40,TSギフト商品コード!$A$2:$H$10000,7,0),""))))))</f>
        <v/>
      </c>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row>
    <row r="41" spans="1:61" s="183" customFormat="1" ht="20.100000000000001" customHeight="1" x14ac:dyDescent="0.15">
      <c r="A41" s="213">
        <v>31</v>
      </c>
      <c r="B41" s="136"/>
      <c r="C41" s="258"/>
      <c r="D41" s="258"/>
      <c r="E41" s="258"/>
      <c r="F41" s="258"/>
      <c r="G41" s="4"/>
      <c r="H41" s="5"/>
      <c r="I41" s="212"/>
      <c r="J41" s="254" t="str">
        <f>IF($H41="","",VLOOKUP($H41,TSギフト商品コード!$A$1:$H$10000,2,0))</f>
        <v/>
      </c>
      <c r="K41" s="184" t="str">
        <f>IF($H41="","",IF(EXACT(ASC(VLOOKUP($H41,TSギフト商品コード!$A$1:$H$10000,8,0)),1),VLOOKUP($H41,TSギフト商品コード!$A$1:$H$10000,3,0),ROUNDDOWN((1-$I$6)*VLOOKUP($H41,TSギフト商品コード!$A$1:$H$10000,3,0),0)))</f>
        <v/>
      </c>
      <c r="L41" s="185" t="str">
        <f t="shared" si="0"/>
        <v/>
      </c>
      <c r="M41" s="288"/>
      <c r="N41" s="5"/>
      <c r="O41" s="5"/>
      <c r="P41" s="5"/>
      <c r="Q41" s="5"/>
      <c r="R41" s="256"/>
      <c r="S41" s="256"/>
      <c r="T41" s="5"/>
      <c r="U41" s="5"/>
      <c r="V41" s="265"/>
      <c r="W41" s="34"/>
      <c r="X41" s="211" t="str">
        <f>IF($H41="","",IF(EXACT(ASC(VLOOKUP($H41,TSギフト商品コード!$A$2:$H$10000,8,0)),1),VLOOKUP($H41,TSギフト商品コード!$A$2:$H$10000,4,0),IF($I$6=0%,VLOOKUP($H41,TSギフト商品コード!$A$2:$H$10000,4,0),IF($I$6=3%,VLOOKUP($H41,TSギフト商品コード!$A$2:$H$10000,5,0),IF($I$6=5%,VLOOKUP($H41,TSギフト商品コード!$A$2:$H$10000,6,0),IF($I$6=10%,VLOOKUP($H41,TSギフト商品コード!$A$2:$H$10000,7,0),""))))))</f>
        <v/>
      </c>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row>
    <row r="42" spans="1:61" s="183" customFormat="1" ht="20.100000000000001" customHeight="1" x14ac:dyDescent="0.15">
      <c r="A42" s="213">
        <v>32</v>
      </c>
      <c r="B42" s="136"/>
      <c r="C42" s="258"/>
      <c r="D42" s="258"/>
      <c r="E42" s="258"/>
      <c r="F42" s="258"/>
      <c r="G42" s="4"/>
      <c r="H42" s="5"/>
      <c r="I42" s="212"/>
      <c r="J42" s="254" t="str">
        <f>IF($H42="","",VLOOKUP($H42,TSギフト商品コード!$A$1:$H$10000,2,0))</f>
        <v/>
      </c>
      <c r="K42" s="184" t="str">
        <f>IF($H42="","",IF(EXACT(ASC(VLOOKUP($H42,TSギフト商品コード!$A$1:$H$10000,8,0)),1),VLOOKUP($H42,TSギフト商品コード!$A$1:$H$10000,3,0),ROUNDDOWN((1-$I$6)*VLOOKUP($H42,TSギフト商品コード!$A$1:$H$10000,3,0),0)))</f>
        <v/>
      </c>
      <c r="L42" s="185" t="str">
        <f t="shared" si="0"/>
        <v/>
      </c>
      <c r="M42" s="288"/>
      <c r="N42" s="5"/>
      <c r="O42" s="5"/>
      <c r="P42" s="5"/>
      <c r="Q42" s="5"/>
      <c r="R42" s="256"/>
      <c r="S42" s="256"/>
      <c r="T42" s="5"/>
      <c r="U42" s="5"/>
      <c r="V42" s="265"/>
      <c r="W42" s="34"/>
      <c r="X42" s="211" t="str">
        <f>IF($H42="","",IF(EXACT(ASC(VLOOKUP($H42,TSギフト商品コード!$A$2:$H$10000,8,0)),1),VLOOKUP($H42,TSギフト商品コード!$A$2:$H$10000,4,0),IF($I$6=0%,VLOOKUP($H42,TSギフト商品コード!$A$2:$H$10000,4,0),IF($I$6=3%,VLOOKUP($H42,TSギフト商品コード!$A$2:$H$10000,5,0),IF($I$6=5%,VLOOKUP($H42,TSギフト商品コード!$A$2:$H$10000,6,0),IF($I$6=10%,VLOOKUP($H42,TSギフト商品コード!$A$2:$H$10000,7,0),""))))))</f>
        <v/>
      </c>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row>
    <row r="43" spans="1:61" s="183" customFormat="1" ht="20.100000000000001" customHeight="1" x14ac:dyDescent="0.15">
      <c r="A43" s="213">
        <v>33</v>
      </c>
      <c r="B43" s="136"/>
      <c r="C43" s="258"/>
      <c r="D43" s="258"/>
      <c r="E43" s="258"/>
      <c r="F43" s="258"/>
      <c r="G43" s="4"/>
      <c r="H43" s="5"/>
      <c r="I43" s="212"/>
      <c r="J43" s="254" t="str">
        <f>IF($H43="","",VLOOKUP($H43,TSギフト商品コード!$A$1:$H$10000,2,0))</f>
        <v/>
      </c>
      <c r="K43" s="184" t="str">
        <f>IF($H43="","",IF(EXACT(ASC(VLOOKUP($H43,TSギフト商品コード!$A$1:$H$10000,8,0)),1),VLOOKUP($H43,TSギフト商品コード!$A$1:$H$10000,3,0),ROUNDDOWN((1-$I$6)*VLOOKUP($H43,TSギフト商品コード!$A$1:$H$10000,3,0),0)))</f>
        <v/>
      </c>
      <c r="L43" s="185" t="str">
        <f t="shared" si="0"/>
        <v/>
      </c>
      <c r="M43" s="288"/>
      <c r="N43" s="5"/>
      <c r="O43" s="5"/>
      <c r="P43" s="5"/>
      <c r="Q43" s="5"/>
      <c r="R43" s="256"/>
      <c r="S43" s="256"/>
      <c r="T43" s="5"/>
      <c r="U43" s="5"/>
      <c r="V43" s="265"/>
      <c r="W43" s="34"/>
      <c r="X43" s="211" t="str">
        <f>IF($H43="","",IF(EXACT(ASC(VLOOKUP($H43,TSギフト商品コード!$A$2:$H$10000,8,0)),1),VLOOKUP($H43,TSギフト商品コード!$A$2:$H$10000,4,0),IF($I$6=0%,VLOOKUP($H43,TSギフト商品コード!$A$2:$H$10000,4,0),IF($I$6=3%,VLOOKUP($H43,TSギフト商品コード!$A$2:$H$10000,5,0),IF($I$6=5%,VLOOKUP($H43,TSギフト商品コード!$A$2:$H$10000,6,0),IF($I$6=10%,VLOOKUP($H43,TSギフト商品コード!$A$2:$H$10000,7,0),""))))))</f>
        <v/>
      </c>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row>
    <row r="44" spans="1:61" s="183" customFormat="1" ht="20.100000000000001" customHeight="1" x14ac:dyDescent="0.15">
      <c r="A44" s="213">
        <v>34</v>
      </c>
      <c r="B44" s="136"/>
      <c r="C44" s="258"/>
      <c r="D44" s="258"/>
      <c r="E44" s="258"/>
      <c r="F44" s="258"/>
      <c r="G44" s="4"/>
      <c r="H44" s="5"/>
      <c r="I44" s="212"/>
      <c r="J44" s="254" t="str">
        <f>IF($H44="","",VLOOKUP($H44,TSギフト商品コード!$A$1:$H$10000,2,0))</f>
        <v/>
      </c>
      <c r="K44" s="184" t="str">
        <f>IF($H44="","",IF(EXACT(ASC(VLOOKUP($H44,TSギフト商品コード!$A$1:$H$10000,8,0)),1),VLOOKUP($H44,TSギフト商品コード!$A$1:$H$10000,3,0),ROUNDDOWN((1-$I$6)*VLOOKUP($H44,TSギフト商品コード!$A$1:$H$10000,3,0),0)))</f>
        <v/>
      </c>
      <c r="L44" s="185" t="str">
        <f t="shared" si="0"/>
        <v/>
      </c>
      <c r="M44" s="288"/>
      <c r="N44" s="5"/>
      <c r="O44" s="5"/>
      <c r="P44" s="5"/>
      <c r="Q44" s="5"/>
      <c r="R44" s="256"/>
      <c r="S44" s="256"/>
      <c r="T44" s="5"/>
      <c r="U44" s="5"/>
      <c r="V44" s="265"/>
      <c r="W44" s="34"/>
      <c r="X44" s="211" t="str">
        <f>IF($H44="","",IF(EXACT(ASC(VLOOKUP($H44,TSギフト商品コード!$A$2:$H$10000,8,0)),1),VLOOKUP($H44,TSギフト商品コード!$A$2:$H$10000,4,0),IF($I$6=0%,VLOOKUP($H44,TSギフト商品コード!$A$2:$H$10000,4,0),IF($I$6=3%,VLOOKUP($H44,TSギフト商品コード!$A$2:$H$10000,5,0),IF($I$6=5%,VLOOKUP($H44,TSギフト商品コード!$A$2:$H$10000,6,0),IF($I$6=10%,VLOOKUP($H44,TSギフト商品コード!$A$2:$H$10000,7,0),""))))))</f>
        <v/>
      </c>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row>
    <row r="45" spans="1:61" s="183" customFormat="1" ht="20.100000000000001" customHeight="1" x14ac:dyDescent="0.15">
      <c r="A45" s="213">
        <v>35</v>
      </c>
      <c r="B45" s="136"/>
      <c r="C45" s="258"/>
      <c r="D45" s="258"/>
      <c r="E45" s="258"/>
      <c r="F45" s="258"/>
      <c r="G45" s="4"/>
      <c r="H45" s="5"/>
      <c r="I45" s="212"/>
      <c r="J45" s="254" t="str">
        <f>IF($H45="","",VLOOKUP($H45,TSギフト商品コード!$A$1:$H$10000,2,0))</f>
        <v/>
      </c>
      <c r="K45" s="184" t="str">
        <f>IF($H45="","",IF(EXACT(ASC(VLOOKUP($H45,TSギフト商品コード!$A$1:$H$10000,8,0)),1),VLOOKUP($H45,TSギフト商品コード!$A$1:$H$10000,3,0),ROUNDDOWN((1-$I$6)*VLOOKUP($H45,TSギフト商品コード!$A$1:$H$10000,3,0),0)))</f>
        <v/>
      </c>
      <c r="L45" s="185" t="str">
        <f t="shared" si="0"/>
        <v/>
      </c>
      <c r="M45" s="288"/>
      <c r="N45" s="5"/>
      <c r="O45" s="5"/>
      <c r="P45" s="5"/>
      <c r="Q45" s="5"/>
      <c r="R45" s="256"/>
      <c r="S45" s="256"/>
      <c r="T45" s="5"/>
      <c r="U45" s="5"/>
      <c r="V45" s="265"/>
      <c r="W45" s="34"/>
      <c r="X45" s="211" t="str">
        <f>IF($H45="","",IF(EXACT(ASC(VLOOKUP($H45,TSギフト商品コード!$A$2:$H$10000,8,0)),1),VLOOKUP($H45,TSギフト商品コード!$A$2:$H$10000,4,0),IF($I$6=0%,VLOOKUP($H45,TSギフト商品コード!$A$2:$H$10000,4,0),IF($I$6=3%,VLOOKUP($H45,TSギフト商品コード!$A$2:$H$10000,5,0),IF($I$6=5%,VLOOKUP($H45,TSギフト商品コード!$A$2:$H$10000,6,0),IF($I$6=10%,VLOOKUP($H45,TSギフト商品コード!$A$2:$H$10000,7,0),""))))))</f>
        <v/>
      </c>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row>
    <row r="46" spans="1:61" s="183" customFormat="1" ht="20.100000000000001" customHeight="1" x14ac:dyDescent="0.15">
      <c r="A46" s="213">
        <v>36</v>
      </c>
      <c r="B46" s="136"/>
      <c r="C46" s="258"/>
      <c r="D46" s="258"/>
      <c r="E46" s="258"/>
      <c r="F46" s="258"/>
      <c r="G46" s="4"/>
      <c r="H46" s="5"/>
      <c r="I46" s="212"/>
      <c r="J46" s="254" t="str">
        <f>IF($H46="","",VLOOKUP($H46,TSギフト商品コード!$A$1:$H$10000,2,0))</f>
        <v/>
      </c>
      <c r="K46" s="184" t="str">
        <f>IF($H46="","",IF(EXACT(ASC(VLOOKUP($H46,TSギフト商品コード!$A$1:$H$10000,8,0)),1),VLOOKUP($H46,TSギフト商品コード!$A$1:$H$10000,3,0),ROUNDDOWN((1-$I$6)*VLOOKUP($H46,TSギフト商品コード!$A$1:$H$10000,3,0),0)))</f>
        <v/>
      </c>
      <c r="L46" s="185" t="str">
        <f t="shared" si="0"/>
        <v/>
      </c>
      <c r="M46" s="288"/>
      <c r="N46" s="5"/>
      <c r="O46" s="5"/>
      <c r="P46" s="5"/>
      <c r="Q46" s="5"/>
      <c r="R46" s="256"/>
      <c r="S46" s="256"/>
      <c r="T46" s="5"/>
      <c r="U46" s="5"/>
      <c r="V46" s="265"/>
      <c r="W46" s="34"/>
      <c r="X46" s="211" t="str">
        <f>IF($H46="","",IF(EXACT(ASC(VLOOKUP($H46,TSギフト商品コード!$A$2:$H$10000,8,0)),1),VLOOKUP($H46,TSギフト商品コード!$A$2:$H$10000,4,0),IF($I$6=0%,VLOOKUP($H46,TSギフト商品コード!$A$2:$H$10000,4,0),IF($I$6=3%,VLOOKUP($H46,TSギフト商品コード!$A$2:$H$10000,5,0),IF($I$6=5%,VLOOKUP($H46,TSギフト商品コード!$A$2:$H$10000,6,0),IF($I$6=10%,VLOOKUP($H46,TSギフト商品コード!$A$2:$H$10000,7,0),""))))))</f>
        <v/>
      </c>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row>
    <row r="47" spans="1:61" s="183" customFormat="1" ht="20.100000000000001" customHeight="1" x14ac:dyDescent="0.15">
      <c r="A47" s="213">
        <v>37</v>
      </c>
      <c r="B47" s="136"/>
      <c r="C47" s="258"/>
      <c r="D47" s="258"/>
      <c r="E47" s="258"/>
      <c r="F47" s="258"/>
      <c r="G47" s="4"/>
      <c r="H47" s="5"/>
      <c r="I47" s="212"/>
      <c r="J47" s="254" t="str">
        <f>IF($H47="","",VLOOKUP($H47,TSギフト商品コード!$A$1:$H$10000,2,0))</f>
        <v/>
      </c>
      <c r="K47" s="184" t="str">
        <f>IF($H47="","",IF(EXACT(ASC(VLOOKUP($H47,TSギフト商品コード!$A$1:$H$10000,8,0)),1),VLOOKUP($H47,TSギフト商品コード!$A$1:$H$10000,3,0),ROUNDDOWN((1-$I$6)*VLOOKUP($H47,TSギフト商品コード!$A$1:$H$10000,3,0),0)))</f>
        <v/>
      </c>
      <c r="L47" s="185" t="str">
        <f t="shared" si="0"/>
        <v/>
      </c>
      <c r="M47" s="288"/>
      <c r="N47" s="5"/>
      <c r="O47" s="5"/>
      <c r="P47" s="5"/>
      <c r="Q47" s="5"/>
      <c r="R47" s="256"/>
      <c r="S47" s="256"/>
      <c r="T47" s="5"/>
      <c r="U47" s="5"/>
      <c r="V47" s="265"/>
      <c r="W47" s="34"/>
      <c r="X47" s="211" t="str">
        <f>IF($H47="","",IF(EXACT(ASC(VLOOKUP($H47,TSギフト商品コード!$A$2:$H$10000,8,0)),1),VLOOKUP($H47,TSギフト商品コード!$A$2:$H$10000,4,0),IF($I$6=0%,VLOOKUP($H47,TSギフト商品コード!$A$2:$H$10000,4,0),IF($I$6=3%,VLOOKUP($H47,TSギフト商品コード!$A$2:$H$10000,5,0),IF($I$6=5%,VLOOKUP($H47,TSギフト商品コード!$A$2:$H$10000,6,0),IF($I$6=10%,VLOOKUP($H47,TSギフト商品コード!$A$2:$H$10000,7,0),""))))))</f>
        <v/>
      </c>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row>
    <row r="48" spans="1:61" s="183" customFormat="1" ht="20.100000000000001" customHeight="1" x14ac:dyDescent="0.15">
      <c r="A48" s="213">
        <v>38</v>
      </c>
      <c r="B48" s="136"/>
      <c r="C48" s="258"/>
      <c r="D48" s="258"/>
      <c r="E48" s="258"/>
      <c r="F48" s="258"/>
      <c r="G48" s="4"/>
      <c r="H48" s="5"/>
      <c r="I48" s="212"/>
      <c r="J48" s="254" t="str">
        <f>IF($H48="","",VLOOKUP($H48,TSギフト商品コード!$A$1:$H$10000,2,0))</f>
        <v/>
      </c>
      <c r="K48" s="184" t="str">
        <f>IF($H48="","",IF(EXACT(ASC(VLOOKUP($H48,TSギフト商品コード!$A$1:$H$10000,8,0)),1),VLOOKUP($H48,TSギフト商品コード!$A$1:$H$10000,3,0),ROUNDDOWN((1-$I$6)*VLOOKUP($H48,TSギフト商品コード!$A$1:$H$10000,3,0),0)))</f>
        <v/>
      </c>
      <c r="L48" s="185" t="str">
        <f t="shared" si="0"/>
        <v/>
      </c>
      <c r="M48" s="288"/>
      <c r="N48" s="5"/>
      <c r="O48" s="5"/>
      <c r="P48" s="5"/>
      <c r="Q48" s="5"/>
      <c r="R48" s="256"/>
      <c r="S48" s="256"/>
      <c r="T48" s="5"/>
      <c r="U48" s="5"/>
      <c r="V48" s="265"/>
      <c r="W48" s="34"/>
      <c r="X48" s="211" t="str">
        <f>IF($H48="","",IF(EXACT(ASC(VLOOKUP($H48,TSギフト商品コード!$A$2:$H$10000,8,0)),1),VLOOKUP($H48,TSギフト商品コード!$A$2:$H$10000,4,0),IF($I$6=0%,VLOOKUP($H48,TSギフト商品コード!$A$2:$H$10000,4,0),IF($I$6=3%,VLOOKUP($H48,TSギフト商品コード!$A$2:$H$10000,5,0),IF($I$6=5%,VLOOKUP($H48,TSギフト商品コード!$A$2:$H$10000,6,0),IF($I$6=10%,VLOOKUP($H48,TSギフト商品コード!$A$2:$H$10000,7,0),""))))))</f>
        <v/>
      </c>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row>
    <row r="49" spans="1:61" s="183" customFormat="1" ht="20.100000000000001" customHeight="1" x14ac:dyDescent="0.15">
      <c r="A49" s="213">
        <v>39</v>
      </c>
      <c r="B49" s="136"/>
      <c r="C49" s="258"/>
      <c r="D49" s="258"/>
      <c r="E49" s="258"/>
      <c r="F49" s="258"/>
      <c r="G49" s="4"/>
      <c r="H49" s="5"/>
      <c r="I49" s="212"/>
      <c r="J49" s="254" t="str">
        <f>IF($H49="","",VLOOKUP($H49,TSギフト商品コード!$A$1:$H$10000,2,0))</f>
        <v/>
      </c>
      <c r="K49" s="184" t="str">
        <f>IF($H49="","",IF(EXACT(ASC(VLOOKUP($H49,TSギフト商品コード!$A$1:$H$10000,8,0)),1),VLOOKUP($H49,TSギフト商品コード!$A$1:$H$10000,3,0),ROUNDDOWN((1-$I$6)*VLOOKUP($H49,TSギフト商品コード!$A$1:$H$10000,3,0),0)))</f>
        <v/>
      </c>
      <c r="L49" s="185" t="str">
        <f t="shared" si="0"/>
        <v/>
      </c>
      <c r="M49" s="288"/>
      <c r="N49" s="5"/>
      <c r="O49" s="5"/>
      <c r="P49" s="5"/>
      <c r="Q49" s="5"/>
      <c r="R49" s="256"/>
      <c r="S49" s="256"/>
      <c r="T49" s="5"/>
      <c r="U49" s="5"/>
      <c r="V49" s="265"/>
      <c r="W49" s="34"/>
      <c r="X49" s="211" t="str">
        <f>IF($H49="","",IF(EXACT(ASC(VLOOKUP($H49,TSギフト商品コード!$A$2:$H$10000,8,0)),1),VLOOKUP($H49,TSギフト商品コード!$A$2:$H$10000,4,0),IF($I$6=0%,VLOOKUP($H49,TSギフト商品コード!$A$2:$H$10000,4,0),IF($I$6=3%,VLOOKUP($H49,TSギフト商品コード!$A$2:$H$10000,5,0),IF($I$6=5%,VLOOKUP($H49,TSギフト商品コード!$A$2:$H$10000,6,0),IF($I$6=10%,VLOOKUP($H49,TSギフト商品コード!$A$2:$H$10000,7,0),""))))))</f>
        <v/>
      </c>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row>
    <row r="50" spans="1:61" s="183" customFormat="1" ht="20.100000000000001" customHeight="1" x14ac:dyDescent="0.15">
      <c r="A50" s="213">
        <v>40</v>
      </c>
      <c r="B50" s="136"/>
      <c r="C50" s="258"/>
      <c r="D50" s="258"/>
      <c r="E50" s="258"/>
      <c r="F50" s="258"/>
      <c r="G50" s="4"/>
      <c r="H50" s="5"/>
      <c r="I50" s="212"/>
      <c r="J50" s="254" t="str">
        <f>IF($H50="","",VLOOKUP($H50,TSギフト商品コード!$A$1:$H$10000,2,0))</f>
        <v/>
      </c>
      <c r="K50" s="184" t="str">
        <f>IF($H50="","",IF(EXACT(ASC(VLOOKUP($H50,TSギフト商品コード!$A$1:$H$10000,8,0)),1),VLOOKUP($H50,TSギフト商品コード!$A$1:$H$10000,3,0),ROUNDDOWN((1-$I$6)*VLOOKUP($H50,TSギフト商品コード!$A$1:$H$10000,3,0),0)))</f>
        <v/>
      </c>
      <c r="L50" s="185" t="str">
        <f t="shared" si="0"/>
        <v/>
      </c>
      <c r="M50" s="288"/>
      <c r="N50" s="5"/>
      <c r="O50" s="5"/>
      <c r="P50" s="5"/>
      <c r="Q50" s="5"/>
      <c r="R50" s="256"/>
      <c r="S50" s="256"/>
      <c r="T50" s="5"/>
      <c r="U50" s="5"/>
      <c r="V50" s="265"/>
      <c r="W50" s="34"/>
      <c r="X50" s="211" t="str">
        <f>IF($H50="","",IF(EXACT(ASC(VLOOKUP($H50,TSギフト商品コード!$A$2:$H$10000,8,0)),1),VLOOKUP($H50,TSギフト商品コード!$A$2:$H$10000,4,0),IF($I$6=0%,VLOOKUP($H50,TSギフト商品コード!$A$2:$H$10000,4,0),IF($I$6=3%,VLOOKUP($H50,TSギフト商品コード!$A$2:$H$10000,5,0),IF($I$6=5%,VLOOKUP($H50,TSギフト商品コード!$A$2:$H$10000,6,0),IF($I$6=10%,VLOOKUP($H50,TSギフト商品コード!$A$2:$H$10000,7,0),""))))))</f>
        <v/>
      </c>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row>
    <row r="51" spans="1:61" s="183" customFormat="1" ht="20.100000000000001" customHeight="1" x14ac:dyDescent="0.15">
      <c r="A51" s="213">
        <v>41</v>
      </c>
      <c r="B51" s="136"/>
      <c r="C51" s="258"/>
      <c r="D51" s="258"/>
      <c r="E51" s="258"/>
      <c r="F51" s="258"/>
      <c r="G51" s="4"/>
      <c r="H51" s="5"/>
      <c r="I51" s="212"/>
      <c r="J51" s="254" t="str">
        <f>IF($H51="","",VLOOKUP($H51,TSギフト商品コード!$A$1:$H$10000,2,0))</f>
        <v/>
      </c>
      <c r="K51" s="184" t="str">
        <f>IF($H51="","",IF(EXACT(ASC(VLOOKUP($H51,TSギフト商品コード!$A$1:$H$10000,8,0)),1),VLOOKUP($H51,TSギフト商品コード!$A$1:$H$10000,3,0),ROUNDDOWN((1-$I$6)*VLOOKUP($H51,TSギフト商品コード!$A$1:$H$10000,3,0),0)))</f>
        <v/>
      </c>
      <c r="L51" s="185" t="str">
        <f t="shared" si="0"/>
        <v/>
      </c>
      <c r="M51" s="288"/>
      <c r="N51" s="5"/>
      <c r="O51" s="5"/>
      <c r="P51" s="5"/>
      <c r="Q51" s="5"/>
      <c r="R51" s="256"/>
      <c r="S51" s="256"/>
      <c r="T51" s="5"/>
      <c r="U51" s="5"/>
      <c r="V51" s="265"/>
      <c r="W51" s="34"/>
      <c r="X51" s="211" t="str">
        <f>IF($H51="","",IF(EXACT(ASC(VLOOKUP($H51,TSギフト商品コード!$A$2:$H$10000,8,0)),1),VLOOKUP($H51,TSギフト商品コード!$A$2:$H$10000,4,0),IF($I$6=0%,VLOOKUP($H51,TSギフト商品コード!$A$2:$H$10000,4,0),IF($I$6=3%,VLOOKUP($H51,TSギフト商品コード!$A$2:$H$10000,5,0),IF($I$6=5%,VLOOKUP($H51,TSギフト商品コード!$A$2:$H$10000,6,0),IF($I$6=10%,VLOOKUP($H51,TSギフト商品コード!$A$2:$H$10000,7,0),""))))))</f>
        <v/>
      </c>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row>
    <row r="52" spans="1:61" s="183" customFormat="1" ht="20.100000000000001" customHeight="1" x14ac:dyDescent="0.15">
      <c r="A52" s="213">
        <v>42</v>
      </c>
      <c r="B52" s="136"/>
      <c r="C52" s="258"/>
      <c r="D52" s="258"/>
      <c r="E52" s="258"/>
      <c r="F52" s="258"/>
      <c r="G52" s="4"/>
      <c r="H52" s="5"/>
      <c r="I52" s="212"/>
      <c r="J52" s="254" t="str">
        <f>IF($H52="","",VLOOKUP($H52,TSギフト商品コード!$A$1:$H$10000,2,0))</f>
        <v/>
      </c>
      <c r="K52" s="184" t="str">
        <f>IF($H52="","",IF(EXACT(ASC(VLOOKUP($H52,TSギフト商品コード!$A$1:$H$10000,8,0)),1),VLOOKUP($H52,TSギフト商品コード!$A$1:$H$10000,3,0),ROUNDDOWN((1-$I$6)*VLOOKUP($H52,TSギフト商品コード!$A$1:$H$10000,3,0),0)))</f>
        <v/>
      </c>
      <c r="L52" s="185" t="str">
        <f t="shared" si="0"/>
        <v/>
      </c>
      <c r="M52" s="288"/>
      <c r="N52" s="5"/>
      <c r="O52" s="5"/>
      <c r="P52" s="5"/>
      <c r="Q52" s="5"/>
      <c r="R52" s="256"/>
      <c r="S52" s="256"/>
      <c r="T52" s="5"/>
      <c r="U52" s="5"/>
      <c r="V52" s="265"/>
      <c r="W52" s="34"/>
      <c r="X52" s="211" t="str">
        <f>IF($H52="","",IF(EXACT(ASC(VLOOKUP($H52,TSギフト商品コード!$A$2:$H$10000,8,0)),1),VLOOKUP($H52,TSギフト商品コード!$A$2:$H$10000,4,0),IF($I$6=0%,VLOOKUP($H52,TSギフト商品コード!$A$2:$H$10000,4,0),IF($I$6=3%,VLOOKUP($H52,TSギフト商品コード!$A$2:$H$10000,5,0),IF($I$6=5%,VLOOKUP($H52,TSギフト商品コード!$A$2:$H$10000,6,0),IF($I$6=10%,VLOOKUP($H52,TSギフト商品コード!$A$2:$H$10000,7,0),""))))))</f>
        <v/>
      </c>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row>
    <row r="53" spans="1:61" s="183" customFormat="1" ht="20.100000000000001" customHeight="1" x14ac:dyDescent="0.15">
      <c r="A53" s="213">
        <v>43</v>
      </c>
      <c r="B53" s="136"/>
      <c r="C53" s="258"/>
      <c r="D53" s="258"/>
      <c r="E53" s="258"/>
      <c r="F53" s="258"/>
      <c r="G53" s="4"/>
      <c r="H53" s="5"/>
      <c r="I53" s="212"/>
      <c r="J53" s="254" t="str">
        <f>IF($H53="","",VLOOKUP($H53,TSギフト商品コード!$A$1:$H$10000,2,0))</f>
        <v/>
      </c>
      <c r="K53" s="184" t="str">
        <f>IF($H53="","",IF(EXACT(ASC(VLOOKUP($H53,TSギフト商品コード!$A$1:$H$10000,8,0)),1),VLOOKUP($H53,TSギフト商品コード!$A$1:$H$10000,3,0),ROUNDDOWN((1-$I$6)*VLOOKUP($H53,TSギフト商品コード!$A$1:$H$10000,3,0),0)))</f>
        <v/>
      </c>
      <c r="L53" s="185" t="str">
        <f t="shared" si="0"/>
        <v/>
      </c>
      <c r="M53" s="288"/>
      <c r="N53" s="5"/>
      <c r="O53" s="5"/>
      <c r="P53" s="5"/>
      <c r="Q53" s="5"/>
      <c r="R53" s="256"/>
      <c r="S53" s="256"/>
      <c r="T53" s="5"/>
      <c r="U53" s="5"/>
      <c r="V53" s="265"/>
      <c r="W53" s="34"/>
      <c r="X53" s="211" t="str">
        <f>IF($H53="","",IF(EXACT(ASC(VLOOKUP($H53,TSギフト商品コード!$A$2:$H$10000,8,0)),1),VLOOKUP($H53,TSギフト商品コード!$A$2:$H$10000,4,0),IF($I$6=0%,VLOOKUP($H53,TSギフト商品コード!$A$2:$H$10000,4,0),IF($I$6=3%,VLOOKUP($H53,TSギフト商品コード!$A$2:$H$10000,5,0),IF($I$6=5%,VLOOKUP($H53,TSギフト商品コード!$A$2:$H$10000,6,0),IF($I$6=10%,VLOOKUP($H53,TSギフト商品コード!$A$2:$H$10000,7,0),""))))))</f>
        <v/>
      </c>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row>
    <row r="54" spans="1:61" s="183" customFormat="1" ht="20.100000000000001" customHeight="1" x14ac:dyDescent="0.15">
      <c r="A54" s="213">
        <v>44</v>
      </c>
      <c r="B54" s="136"/>
      <c r="C54" s="258"/>
      <c r="D54" s="258"/>
      <c r="E54" s="258"/>
      <c r="F54" s="258"/>
      <c r="G54" s="4"/>
      <c r="H54" s="5"/>
      <c r="I54" s="212"/>
      <c r="J54" s="254" t="str">
        <f>IF($H54="","",VLOOKUP($H54,TSギフト商品コード!$A$1:$H$10000,2,0))</f>
        <v/>
      </c>
      <c r="K54" s="184" t="str">
        <f>IF($H54="","",IF(EXACT(ASC(VLOOKUP($H54,TSギフト商品コード!$A$1:$H$10000,8,0)),1),VLOOKUP($H54,TSギフト商品コード!$A$1:$H$10000,3,0),ROUNDDOWN((1-$I$6)*VLOOKUP($H54,TSギフト商品コード!$A$1:$H$10000,3,0),0)))</f>
        <v/>
      </c>
      <c r="L54" s="185" t="str">
        <f t="shared" si="0"/>
        <v/>
      </c>
      <c r="M54" s="288"/>
      <c r="N54" s="5"/>
      <c r="O54" s="5"/>
      <c r="P54" s="5"/>
      <c r="Q54" s="5"/>
      <c r="R54" s="256"/>
      <c r="S54" s="256"/>
      <c r="T54" s="5"/>
      <c r="U54" s="5"/>
      <c r="V54" s="265"/>
      <c r="W54" s="34"/>
      <c r="X54" s="211" t="str">
        <f>IF($H54="","",IF(EXACT(ASC(VLOOKUP($H54,TSギフト商品コード!$A$2:$H$10000,8,0)),1),VLOOKUP($H54,TSギフト商品コード!$A$2:$H$10000,4,0),IF($I$6=0%,VLOOKUP($H54,TSギフト商品コード!$A$2:$H$10000,4,0),IF($I$6=3%,VLOOKUP($H54,TSギフト商品コード!$A$2:$H$10000,5,0),IF($I$6=5%,VLOOKUP($H54,TSギフト商品コード!$A$2:$H$10000,6,0),IF($I$6=10%,VLOOKUP($H54,TSギフト商品コード!$A$2:$H$10000,7,0),""))))))</f>
        <v/>
      </c>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row>
    <row r="55" spans="1:61" s="183" customFormat="1" ht="20.100000000000001" customHeight="1" x14ac:dyDescent="0.15">
      <c r="A55" s="213">
        <v>45</v>
      </c>
      <c r="B55" s="136"/>
      <c r="C55" s="258"/>
      <c r="D55" s="258"/>
      <c r="E55" s="258"/>
      <c r="F55" s="258"/>
      <c r="G55" s="4"/>
      <c r="H55" s="5"/>
      <c r="I55" s="212"/>
      <c r="J55" s="254" t="str">
        <f>IF($H55="","",VLOOKUP($H55,TSギフト商品コード!$A$1:$H$10000,2,0))</f>
        <v/>
      </c>
      <c r="K55" s="184" t="str">
        <f>IF($H55="","",IF(EXACT(ASC(VLOOKUP($H55,TSギフト商品コード!$A$1:$H$10000,8,0)),1),VLOOKUP($H55,TSギフト商品コード!$A$1:$H$10000,3,0),ROUNDDOWN((1-$I$6)*VLOOKUP($H55,TSギフト商品コード!$A$1:$H$10000,3,0),0)))</f>
        <v/>
      </c>
      <c r="L55" s="185" t="str">
        <f t="shared" si="0"/>
        <v/>
      </c>
      <c r="M55" s="288"/>
      <c r="N55" s="5"/>
      <c r="O55" s="5"/>
      <c r="P55" s="5"/>
      <c r="Q55" s="5"/>
      <c r="R55" s="256"/>
      <c r="S55" s="256"/>
      <c r="T55" s="5"/>
      <c r="U55" s="5"/>
      <c r="V55" s="265"/>
      <c r="W55" s="34"/>
      <c r="X55" s="211" t="str">
        <f>IF($H55="","",IF(EXACT(ASC(VLOOKUP($H55,TSギフト商品コード!$A$2:$H$10000,8,0)),1),VLOOKUP($H55,TSギフト商品コード!$A$2:$H$10000,4,0),IF($I$6=0%,VLOOKUP($H55,TSギフト商品コード!$A$2:$H$10000,4,0),IF($I$6=3%,VLOOKUP($H55,TSギフト商品コード!$A$2:$H$10000,5,0),IF($I$6=5%,VLOOKUP($H55,TSギフト商品コード!$A$2:$H$10000,6,0),IF($I$6=10%,VLOOKUP($H55,TSギフト商品コード!$A$2:$H$10000,7,0),""))))))</f>
        <v/>
      </c>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row>
    <row r="56" spans="1:61" s="183" customFormat="1" ht="20.100000000000001" customHeight="1" x14ac:dyDescent="0.15">
      <c r="A56" s="213">
        <v>46</v>
      </c>
      <c r="B56" s="136"/>
      <c r="C56" s="258"/>
      <c r="D56" s="258"/>
      <c r="E56" s="258"/>
      <c r="F56" s="258"/>
      <c r="G56" s="4"/>
      <c r="H56" s="5"/>
      <c r="I56" s="212"/>
      <c r="J56" s="254" t="str">
        <f>IF($H56="","",VLOOKUP($H56,TSギフト商品コード!$A$1:$H$10000,2,0))</f>
        <v/>
      </c>
      <c r="K56" s="184" t="str">
        <f>IF($H56="","",IF(EXACT(ASC(VLOOKUP($H56,TSギフト商品コード!$A$1:$H$10000,8,0)),1),VLOOKUP($H56,TSギフト商品コード!$A$1:$H$10000,3,0),ROUNDDOWN((1-$I$6)*VLOOKUP($H56,TSギフト商品コード!$A$1:$H$10000,3,0),0)))</f>
        <v/>
      </c>
      <c r="L56" s="185" t="str">
        <f t="shared" si="0"/>
        <v/>
      </c>
      <c r="M56" s="288"/>
      <c r="N56" s="5"/>
      <c r="O56" s="5"/>
      <c r="P56" s="5"/>
      <c r="Q56" s="5"/>
      <c r="R56" s="256"/>
      <c r="S56" s="256"/>
      <c r="T56" s="5"/>
      <c r="U56" s="5"/>
      <c r="V56" s="265"/>
      <c r="W56" s="34"/>
      <c r="X56" s="211" t="str">
        <f>IF($H56="","",IF(EXACT(ASC(VLOOKUP($H56,TSギフト商品コード!$A$2:$H$10000,8,0)),1),VLOOKUP($H56,TSギフト商品コード!$A$2:$H$10000,4,0),IF($I$6=0%,VLOOKUP($H56,TSギフト商品コード!$A$2:$H$10000,4,0),IF($I$6=3%,VLOOKUP($H56,TSギフト商品コード!$A$2:$H$10000,5,0),IF($I$6=5%,VLOOKUP($H56,TSギフト商品コード!$A$2:$H$10000,6,0),IF($I$6=10%,VLOOKUP($H56,TSギフト商品コード!$A$2:$H$10000,7,0),""))))))</f>
        <v/>
      </c>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row>
    <row r="57" spans="1:61" s="183" customFormat="1" ht="20.100000000000001" customHeight="1" x14ac:dyDescent="0.15">
      <c r="A57" s="213">
        <v>47</v>
      </c>
      <c r="B57" s="136"/>
      <c r="C57" s="258"/>
      <c r="D57" s="258"/>
      <c r="E57" s="258"/>
      <c r="F57" s="258"/>
      <c r="G57" s="4"/>
      <c r="H57" s="5"/>
      <c r="I57" s="212"/>
      <c r="J57" s="254" t="str">
        <f>IF($H57="","",VLOOKUP($H57,TSギフト商品コード!$A$1:$H$10000,2,0))</f>
        <v/>
      </c>
      <c r="K57" s="184" t="str">
        <f>IF($H57="","",IF(EXACT(ASC(VLOOKUP($H57,TSギフト商品コード!$A$1:$H$10000,8,0)),1),VLOOKUP($H57,TSギフト商品コード!$A$1:$H$10000,3,0),ROUNDDOWN((1-$I$6)*VLOOKUP($H57,TSギフト商品コード!$A$1:$H$10000,3,0),0)))</f>
        <v/>
      </c>
      <c r="L57" s="185" t="str">
        <f t="shared" si="0"/>
        <v/>
      </c>
      <c r="M57" s="288"/>
      <c r="N57" s="5"/>
      <c r="O57" s="5"/>
      <c r="P57" s="5"/>
      <c r="Q57" s="5"/>
      <c r="R57" s="256"/>
      <c r="S57" s="256"/>
      <c r="T57" s="5"/>
      <c r="U57" s="5"/>
      <c r="V57" s="265"/>
      <c r="W57" s="34"/>
      <c r="X57" s="211" t="str">
        <f>IF($H57="","",IF(EXACT(ASC(VLOOKUP($H57,TSギフト商品コード!$A$2:$H$10000,8,0)),1),VLOOKUP($H57,TSギフト商品コード!$A$2:$H$10000,4,0),IF($I$6=0%,VLOOKUP($H57,TSギフト商品コード!$A$2:$H$10000,4,0),IF($I$6=3%,VLOOKUP($H57,TSギフト商品コード!$A$2:$H$10000,5,0),IF($I$6=5%,VLOOKUP($H57,TSギフト商品コード!$A$2:$H$10000,6,0),IF($I$6=10%,VLOOKUP($H57,TSギフト商品コード!$A$2:$H$10000,7,0),""))))))</f>
        <v/>
      </c>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row>
    <row r="58" spans="1:61" s="183" customFormat="1" ht="20.100000000000001" customHeight="1" x14ac:dyDescent="0.15">
      <c r="A58" s="213">
        <v>48</v>
      </c>
      <c r="B58" s="136"/>
      <c r="C58" s="258"/>
      <c r="D58" s="258"/>
      <c r="E58" s="258"/>
      <c r="F58" s="258"/>
      <c r="G58" s="4"/>
      <c r="H58" s="5"/>
      <c r="I58" s="212"/>
      <c r="J58" s="254" t="str">
        <f>IF($H58="","",VLOOKUP($H58,TSギフト商品コード!$A$1:$H$10000,2,0))</f>
        <v/>
      </c>
      <c r="K58" s="184" t="str">
        <f>IF($H58="","",IF(EXACT(ASC(VLOOKUP($H58,TSギフト商品コード!$A$1:$H$10000,8,0)),1),VLOOKUP($H58,TSギフト商品コード!$A$1:$H$10000,3,0),ROUNDDOWN((1-$I$6)*VLOOKUP($H58,TSギフト商品コード!$A$1:$H$10000,3,0),0)))</f>
        <v/>
      </c>
      <c r="L58" s="185" t="str">
        <f t="shared" si="0"/>
        <v/>
      </c>
      <c r="M58" s="288"/>
      <c r="N58" s="5"/>
      <c r="O58" s="5"/>
      <c r="P58" s="5"/>
      <c r="Q58" s="5"/>
      <c r="R58" s="256"/>
      <c r="S58" s="256"/>
      <c r="T58" s="5"/>
      <c r="U58" s="5"/>
      <c r="V58" s="265"/>
      <c r="W58" s="34"/>
      <c r="X58" s="211" t="str">
        <f>IF($H58="","",IF(EXACT(ASC(VLOOKUP($H58,TSギフト商品コード!$A$2:$H$10000,8,0)),1),VLOOKUP($H58,TSギフト商品コード!$A$2:$H$10000,4,0),IF($I$6=0%,VLOOKUP($H58,TSギフト商品コード!$A$2:$H$10000,4,0),IF($I$6=3%,VLOOKUP($H58,TSギフト商品コード!$A$2:$H$10000,5,0),IF($I$6=5%,VLOOKUP($H58,TSギフト商品コード!$A$2:$H$10000,6,0),IF($I$6=10%,VLOOKUP($H58,TSギフト商品コード!$A$2:$H$10000,7,0),""))))))</f>
        <v/>
      </c>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row>
    <row r="59" spans="1:61" s="183" customFormat="1" ht="20.100000000000001" customHeight="1" x14ac:dyDescent="0.15">
      <c r="A59" s="213">
        <v>49</v>
      </c>
      <c r="B59" s="136"/>
      <c r="C59" s="258"/>
      <c r="D59" s="258"/>
      <c r="E59" s="258"/>
      <c r="F59" s="258"/>
      <c r="G59" s="4"/>
      <c r="H59" s="5"/>
      <c r="I59" s="212"/>
      <c r="J59" s="254" t="str">
        <f>IF($H59="","",VLOOKUP($H59,TSギフト商品コード!$A$1:$H$10000,2,0))</f>
        <v/>
      </c>
      <c r="K59" s="184" t="str">
        <f>IF($H59="","",IF(EXACT(ASC(VLOOKUP($H59,TSギフト商品コード!$A$1:$H$10000,8,0)),1),VLOOKUP($H59,TSギフト商品コード!$A$1:$H$10000,3,0),ROUNDDOWN((1-$I$6)*VLOOKUP($H59,TSギフト商品コード!$A$1:$H$10000,3,0),0)))</f>
        <v/>
      </c>
      <c r="L59" s="185" t="str">
        <f t="shared" si="0"/>
        <v/>
      </c>
      <c r="M59" s="288"/>
      <c r="N59" s="5"/>
      <c r="O59" s="5"/>
      <c r="P59" s="5"/>
      <c r="Q59" s="5"/>
      <c r="R59" s="256"/>
      <c r="S59" s="256"/>
      <c r="T59" s="5"/>
      <c r="U59" s="5"/>
      <c r="V59" s="265"/>
      <c r="W59" s="34"/>
      <c r="X59" s="211" t="str">
        <f>IF($H59="","",IF(EXACT(ASC(VLOOKUP($H59,TSギフト商品コード!$A$2:$H$10000,8,0)),1),VLOOKUP($H59,TSギフト商品コード!$A$2:$H$10000,4,0),IF($I$6=0%,VLOOKUP($H59,TSギフト商品コード!$A$2:$H$10000,4,0),IF($I$6=3%,VLOOKUP($H59,TSギフト商品コード!$A$2:$H$10000,5,0),IF($I$6=5%,VLOOKUP($H59,TSギフト商品コード!$A$2:$H$10000,6,0),IF($I$6=10%,VLOOKUP($H59,TSギフト商品コード!$A$2:$H$10000,7,0),""))))))</f>
        <v/>
      </c>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row>
    <row r="60" spans="1:61" s="183" customFormat="1" ht="20.100000000000001" customHeight="1" x14ac:dyDescent="0.15">
      <c r="A60" s="213">
        <v>50</v>
      </c>
      <c r="B60" s="136"/>
      <c r="C60" s="258"/>
      <c r="D60" s="258"/>
      <c r="E60" s="258"/>
      <c r="F60" s="258"/>
      <c r="G60" s="4"/>
      <c r="H60" s="5"/>
      <c r="I60" s="212"/>
      <c r="J60" s="254" t="str">
        <f>IF($H60="","",VLOOKUP($H60,TSギフト商品コード!$A$1:$H$10000,2,0))</f>
        <v/>
      </c>
      <c r="K60" s="184" t="str">
        <f>IF($H60="","",IF(EXACT(ASC(VLOOKUP($H60,TSギフト商品コード!$A$1:$H$10000,8,0)),1),VLOOKUP($H60,TSギフト商品コード!$A$1:$H$10000,3,0),ROUNDDOWN((1-$I$6)*VLOOKUP($H60,TSギフト商品コード!$A$1:$H$10000,3,0),0)))</f>
        <v/>
      </c>
      <c r="L60" s="185" t="str">
        <f t="shared" si="0"/>
        <v/>
      </c>
      <c r="M60" s="288"/>
      <c r="N60" s="5"/>
      <c r="O60" s="5"/>
      <c r="P60" s="5"/>
      <c r="Q60" s="5"/>
      <c r="R60" s="256"/>
      <c r="S60" s="256"/>
      <c r="T60" s="5"/>
      <c r="U60" s="5"/>
      <c r="V60" s="265"/>
      <c r="W60" s="34"/>
      <c r="X60" s="211" t="str">
        <f>IF($H60="","",IF(EXACT(ASC(VLOOKUP($H60,TSギフト商品コード!$A$2:$H$10000,8,0)),1),VLOOKUP($H60,TSギフト商品コード!$A$2:$H$10000,4,0),IF($I$6=0%,VLOOKUP($H60,TSギフト商品コード!$A$2:$H$10000,4,0),IF($I$6=3%,VLOOKUP($H60,TSギフト商品コード!$A$2:$H$10000,5,0),IF($I$6=5%,VLOOKUP($H60,TSギフト商品コード!$A$2:$H$10000,6,0),IF($I$6=10%,VLOOKUP($H60,TSギフト商品コード!$A$2:$H$10000,7,0),""))))))</f>
        <v/>
      </c>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row>
    <row r="61" spans="1:61" s="183" customFormat="1" ht="20.100000000000001" customHeight="1" x14ac:dyDescent="0.15">
      <c r="A61" s="213">
        <v>51</v>
      </c>
      <c r="B61" s="136"/>
      <c r="C61" s="258"/>
      <c r="D61" s="258"/>
      <c r="E61" s="258"/>
      <c r="F61" s="258"/>
      <c r="G61" s="4"/>
      <c r="H61" s="5"/>
      <c r="I61" s="212"/>
      <c r="J61" s="254" t="str">
        <f>IF($H61="","",VLOOKUP($H61,TSギフト商品コード!$A$1:$H$10000,2,0))</f>
        <v/>
      </c>
      <c r="K61" s="184" t="str">
        <f>IF($H61="","",IF(EXACT(ASC(VLOOKUP($H61,TSギフト商品コード!$A$1:$H$10000,8,0)),1),VLOOKUP($H61,TSギフト商品コード!$A$1:$H$10000,3,0),ROUNDDOWN((1-$I$6)*VLOOKUP($H61,TSギフト商品コード!$A$1:$H$10000,3,0),0)))</f>
        <v/>
      </c>
      <c r="L61" s="185" t="str">
        <f t="shared" si="0"/>
        <v/>
      </c>
      <c r="M61" s="288"/>
      <c r="N61" s="5"/>
      <c r="O61" s="5"/>
      <c r="P61" s="5"/>
      <c r="Q61" s="5"/>
      <c r="R61" s="256"/>
      <c r="S61" s="256"/>
      <c r="T61" s="5"/>
      <c r="U61" s="5"/>
      <c r="V61" s="265"/>
      <c r="W61" s="34"/>
      <c r="X61" s="211" t="str">
        <f>IF($H61="","",IF(EXACT(ASC(VLOOKUP($H61,TSギフト商品コード!$A$2:$H$10000,8,0)),1),VLOOKUP($H61,TSギフト商品コード!$A$2:$H$10000,4,0),IF($I$6=0%,VLOOKUP($H61,TSギフト商品コード!$A$2:$H$10000,4,0),IF($I$6=3%,VLOOKUP($H61,TSギフト商品コード!$A$2:$H$10000,5,0),IF($I$6=5%,VLOOKUP($H61,TSギフト商品コード!$A$2:$H$10000,6,0),IF($I$6=10%,VLOOKUP($H61,TSギフト商品コード!$A$2:$H$10000,7,0),""))))))</f>
        <v/>
      </c>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row>
    <row r="62" spans="1:61" s="183" customFormat="1" ht="20.100000000000001" customHeight="1" x14ac:dyDescent="0.15">
      <c r="A62" s="213">
        <v>52</v>
      </c>
      <c r="B62" s="136"/>
      <c r="C62" s="258"/>
      <c r="D62" s="258"/>
      <c r="E62" s="258"/>
      <c r="F62" s="258"/>
      <c r="G62" s="4"/>
      <c r="H62" s="5"/>
      <c r="I62" s="212"/>
      <c r="J62" s="254" t="str">
        <f>IF($H62="","",VLOOKUP($H62,TSギフト商品コード!$A$1:$H$10000,2,0))</f>
        <v/>
      </c>
      <c r="K62" s="184" t="str">
        <f>IF($H62="","",IF(EXACT(ASC(VLOOKUP($H62,TSギフト商品コード!$A$1:$H$10000,8,0)),1),VLOOKUP($H62,TSギフト商品コード!$A$1:$H$10000,3,0),ROUNDDOWN((1-$I$6)*VLOOKUP($H62,TSギフト商品コード!$A$1:$H$10000,3,0),0)))</f>
        <v/>
      </c>
      <c r="L62" s="185" t="str">
        <f t="shared" si="0"/>
        <v/>
      </c>
      <c r="M62" s="288"/>
      <c r="N62" s="5"/>
      <c r="O62" s="5"/>
      <c r="P62" s="5"/>
      <c r="Q62" s="5"/>
      <c r="R62" s="256"/>
      <c r="S62" s="256"/>
      <c r="T62" s="5"/>
      <c r="U62" s="5"/>
      <c r="V62" s="265"/>
      <c r="W62" s="34"/>
      <c r="X62" s="211" t="str">
        <f>IF($H62="","",IF(EXACT(ASC(VLOOKUP($H62,TSギフト商品コード!$A$2:$H$10000,8,0)),1),VLOOKUP($H62,TSギフト商品コード!$A$2:$H$10000,4,0),IF($I$6=0%,VLOOKUP($H62,TSギフト商品コード!$A$2:$H$10000,4,0),IF($I$6=3%,VLOOKUP($H62,TSギフト商品コード!$A$2:$H$10000,5,0),IF($I$6=5%,VLOOKUP($H62,TSギフト商品コード!$A$2:$H$10000,6,0),IF($I$6=10%,VLOOKUP($H62,TSギフト商品コード!$A$2:$H$10000,7,0),""))))))</f>
        <v/>
      </c>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row>
    <row r="63" spans="1:61" s="183" customFormat="1" ht="20.100000000000001" customHeight="1" x14ac:dyDescent="0.15">
      <c r="A63" s="213">
        <v>53</v>
      </c>
      <c r="B63" s="136"/>
      <c r="C63" s="258"/>
      <c r="D63" s="258"/>
      <c r="E63" s="258"/>
      <c r="F63" s="258"/>
      <c r="G63" s="4"/>
      <c r="H63" s="5"/>
      <c r="I63" s="212"/>
      <c r="J63" s="254" t="str">
        <f>IF($H63="","",VLOOKUP($H63,TSギフト商品コード!$A$1:$H$10000,2,0))</f>
        <v/>
      </c>
      <c r="K63" s="184" t="str">
        <f>IF($H63="","",IF(EXACT(ASC(VLOOKUP($H63,TSギフト商品コード!$A$1:$H$10000,8,0)),1),VLOOKUP($H63,TSギフト商品コード!$A$1:$H$10000,3,0),ROUNDDOWN((1-$I$6)*VLOOKUP($H63,TSギフト商品コード!$A$1:$H$10000,3,0),0)))</f>
        <v/>
      </c>
      <c r="L63" s="185" t="str">
        <f t="shared" si="0"/>
        <v/>
      </c>
      <c r="M63" s="288"/>
      <c r="N63" s="5"/>
      <c r="O63" s="5"/>
      <c r="P63" s="5"/>
      <c r="Q63" s="5"/>
      <c r="R63" s="256"/>
      <c r="S63" s="256"/>
      <c r="T63" s="5"/>
      <c r="U63" s="5"/>
      <c r="V63" s="265"/>
      <c r="W63" s="34"/>
      <c r="X63" s="211" t="str">
        <f>IF($H63="","",IF(EXACT(ASC(VLOOKUP($H63,TSギフト商品コード!$A$2:$H$10000,8,0)),1),VLOOKUP($H63,TSギフト商品コード!$A$2:$H$10000,4,0),IF($I$6=0%,VLOOKUP($H63,TSギフト商品コード!$A$2:$H$10000,4,0),IF($I$6=3%,VLOOKUP($H63,TSギフト商品コード!$A$2:$H$10000,5,0),IF($I$6=5%,VLOOKUP($H63,TSギフト商品コード!$A$2:$H$10000,6,0),IF($I$6=10%,VLOOKUP($H63,TSギフト商品コード!$A$2:$H$10000,7,0),""))))))</f>
        <v/>
      </c>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row>
    <row r="64" spans="1:61" s="183" customFormat="1" ht="20.100000000000001" customHeight="1" x14ac:dyDescent="0.15">
      <c r="A64" s="213">
        <v>54</v>
      </c>
      <c r="B64" s="136"/>
      <c r="C64" s="258"/>
      <c r="D64" s="258"/>
      <c r="E64" s="258"/>
      <c r="F64" s="258"/>
      <c r="G64" s="4"/>
      <c r="H64" s="5"/>
      <c r="I64" s="212"/>
      <c r="J64" s="254" t="str">
        <f>IF($H64="","",VLOOKUP($H64,TSギフト商品コード!$A$1:$H$10000,2,0))</f>
        <v/>
      </c>
      <c r="K64" s="184" t="str">
        <f>IF($H64="","",IF(EXACT(ASC(VLOOKUP($H64,TSギフト商品コード!$A$1:$H$10000,8,0)),1),VLOOKUP($H64,TSギフト商品コード!$A$1:$H$10000,3,0),ROUNDDOWN((1-$I$6)*VLOOKUP($H64,TSギフト商品コード!$A$1:$H$10000,3,0),0)))</f>
        <v/>
      </c>
      <c r="L64" s="185" t="str">
        <f t="shared" si="0"/>
        <v/>
      </c>
      <c r="M64" s="288"/>
      <c r="N64" s="5"/>
      <c r="O64" s="5"/>
      <c r="P64" s="5"/>
      <c r="Q64" s="5"/>
      <c r="R64" s="256"/>
      <c r="S64" s="256"/>
      <c r="T64" s="5"/>
      <c r="U64" s="5"/>
      <c r="V64" s="265"/>
      <c r="W64" s="34"/>
      <c r="X64" s="211" t="str">
        <f>IF($H64="","",IF(EXACT(ASC(VLOOKUP($H64,TSギフト商品コード!$A$2:$H$10000,8,0)),1),VLOOKUP($H64,TSギフト商品コード!$A$2:$H$10000,4,0),IF($I$6=0%,VLOOKUP($H64,TSギフト商品コード!$A$2:$H$10000,4,0),IF($I$6=3%,VLOOKUP($H64,TSギフト商品コード!$A$2:$H$10000,5,0),IF($I$6=5%,VLOOKUP($H64,TSギフト商品コード!$A$2:$H$10000,6,0),IF($I$6=10%,VLOOKUP($H64,TSギフト商品コード!$A$2:$H$10000,7,0),""))))))</f>
        <v/>
      </c>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row>
    <row r="65" spans="1:61" s="183" customFormat="1" ht="20.100000000000001" customHeight="1" x14ac:dyDescent="0.15">
      <c r="A65" s="213">
        <v>55</v>
      </c>
      <c r="B65" s="136"/>
      <c r="C65" s="258"/>
      <c r="D65" s="258"/>
      <c r="E65" s="258"/>
      <c r="F65" s="258"/>
      <c r="G65" s="4"/>
      <c r="H65" s="5"/>
      <c r="I65" s="212"/>
      <c r="J65" s="254" t="str">
        <f>IF($H65="","",VLOOKUP($H65,TSギフト商品コード!$A$1:$H$10000,2,0))</f>
        <v/>
      </c>
      <c r="K65" s="184" t="str">
        <f>IF($H65="","",IF(EXACT(ASC(VLOOKUP($H65,TSギフト商品コード!$A$1:$H$10000,8,0)),1),VLOOKUP($H65,TSギフト商品コード!$A$1:$H$10000,3,0),ROUNDDOWN((1-$I$6)*VLOOKUP($H65,TSギフト商品コード!$A$1:$H$10000,3,0),0)))</f>
        <v/>
      </c>
      <c r="L65" s="185" t="str">
        <f t="shared" si="0"/>
        <v/>
      </c>
      <c r="M65" s="288"/>
      <c r="N65" s="5"/>
      <c r="O65" s="5"/>
      <c r="P65" s="5"/>
      <c r="Q65" s="5"/>
      <c r="R65" s="256"/>
      <c r="S65" s="256"/>
      <c r="T65" s="5"/>
      <c r="U65" s="5"/>
      <c r="V65" s="265"/>
      <c r="W65" s="34"/>
      <c r="X65" s="211" t="str">
        <f>IF($H65="","",IF(EXACT(ASC(VLOOKUP($H65,TSギフト商品コード!$A$2:$H$10000,8,0)),1),VLOOKUP($H65,TSギフト商品コード!$A$2:$H$10000,4,0),IF($I$6=0%,VLOOKUP($H65,TSギフト商品コード!$A$2:$H$10000,4,0),IF($I$6=3%,VLOOKUP($H65,TSギフト商品コード!$A$2:$H$10000,5,0),IF($I$6=5%,VLOOKUP($H65,TSギフト商品コード!$A$2:$H$10000,6,0),IF($I$6=10%,VLOOKUP($H65,TSギフト商品コード!$A$2:$H$10000,7,0),""))))))</f>
        <v/>
      </c>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row>
    <row r="66" spans="1:61" s="183" customFormat="1" ht="20.100000000000001" customHeight="1" x14ac:dyDescent="0.15">
      <c r="A66" s="213">
        <v>56</v>
      </c>
      <c r="B66" s="136"/>
      <c r="C66" s="258"/>
      <c r="D66" s="258"/>
      <c r="E66" s="258"/>
      <c r="F66" s="258"/>
      <c r="G66" s="4"/>
      <c r="H66" s="5"/>
      <c r="I66" s="212"/>
      <c r="J66" s="254" t="str">
        <f>IF($H66="","",VLOOKUP($H66,TSギフト商品コード!$A$1:$H$10000,2,0))</f>
        <v/>
      </c>
      <c r="K66" s="184" t="str">
        <f>IF($H66="","",IF(EXACT(ASC(VLOOKUP($H66,TSギフト商品コード!$A$1:$H$10000,8,0)),1),VLOOKUP($H66,TSギフト商品コード!$A$1:$H$10000,3,0),ROUNDDOWN((1-$I$6)*VLOOKUP($H66,TSギフト商品コード!$A$1:$H$10000,3,0),0)))</f>
        <v/>
      </c>
      <c r="L66" s="185" t="str">
        <f t="shared" si="0"/>
        <v/>
      </c>
      <c r="M66" s="288"/>
      <c r="N66" s="5"/>
      <c r="O66" s="5"/>
      <c r="P66" s="5"/>
      <c r="Q66" s="5"/>
      <c r="R66" s="256"/>
      <c r="S66" s="256"/>
      <c r="T66" s="5"/>
      <c r="U66" s="5"/>
      <c r="V66" s="265"/>
      <c r="W66" s="34"/>
      <c r="X66" s="211" t="str">
        <f>IF($H66="","",IF(EXACT(ASC(VLOOKUP($H66,TSギフト商品コード!$A$2:$H$10000,8,0)),1),VLOOKUP($H66,TSギフト商品コード!$A$2:$H$10000,4,0),IF($I$6=0%,VLOOKUP($H66,TSギフト商品コード!$A$2:$H$10000,4,0),IF($I$6=3%,VLOOKUP($H66,TSギフト商品コード!$A$2:$H$10000,5,0),IF($I$6=5%,VLOOKUP($H66,TSギフト商品コード!$A$2:$H$10000,6,0),IF($I$6=10%,VLOOKUP($H66,TSギフト商品コード!$A$2:$H$10000,7,0),""))))))</f>
        <v/>
      </c>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row>
    <row r="67" spans="1:61" s="183" customFormat="1" ht="20.100000000000001" customHeight="1" x14ac:dyDescent="0.15">
      <c r="A67" s="213">
        <v>57</v>
      </c>
      <c r="B67" s="136"/>
      <c r="C67" s="258"/>
      <c r="D67" s="258"/>
      <c r="E67" s="258"/>
      <c r="F67" s="258"/>
      <c r="G67" s="4"/>
      <c r="H67" s="5"/>
      <c r="I67" s="212"/>
      <c r="J67" s="254" t="str">
        <f>IF($H67="","",VLOOKUP($H67,TSギフト商品コード!$A$1:$H$10000,2,0))</f>
        <v/>
      </c>
      <c r="K67" s="184" t="str">
        <f>IF($H67="","",IF(EXACT(ASC(VLOOKUP($H67,TSギフト商品コード!$A$1:$H$10000,8,0)),1),VLOOKUP($H67,TSギフト商品コード!$A$1:$H$10000,3,0),ROUNDDOWN((1-$I$6)*VLOOKUP($H67,TSギフト商品コード!$A$1:$H$10000,3,0),0)))</f>
        <v/>
      </c>
      <c r="L67" s="185" t="str">
        <f t="shared" si="0"/>
        <v/>
      </c>
      <c r="M67" s="288"/>
      <c r="N67" s="5"/>
      <c r="O67" s="5"/>
      <c r="P67" s="5"/>
      <c r="Q67" s="5"/>
      <c r="R67" s="256"/>
      <c r="S67" s="256"/>
      <c r="T67" s="5"/>
      <c r="U67" s="5"/>
      <c r="V67" s="265"/>
      <c r="W67" s="34"/>
      <c r="X67" s="211" t="str">
        <f>IF($H67="","",IF(EXACT(ASC(VLOOKUP($H67,TSギフト商品コード!$A$2:$H$10000,8,0)),1),VLOOKUP($H67,TSギフト商品コード!$A$2:$H$10000,4,0),IF($I$6=0%,VLOOKUP($H67,TSギフト商品コード!$A$2:$H$10000,4,0),IF($I$6=3%,VLOOKUP($H67,TSギフト商品コード!$A$2:$H$10000,5,0),IF($I$6=5%,VLOOKUP($H67,TSギフト商品コード!$A$2:$H$10000,6,0),IF($I$6=10%,VLOOKUP($H67,TSギフト商品コード!$A$2:$H$10000,7,0),""))))))</f>
        <v/>
      </c>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row>
    <row r="68" spans="1:61" s="183" customFormat="1" ht="20.100000000000001" customHeight="1" x14ac:dyDescent="0.15">
      <c r="A68" s="213">
        <v>58</v>
      </c>
      <c r="B68" s="136"/>
      <c r="C68" s="258"/>
      <c r="D68" s="258"/>
      <c r="E68" s="258"/>
      <c r="F68" s="258"/>
      <c r="G68" s="4"/>
      <c r="H68" s="5"/>
      <c r="I68" s="212"/>
      <c r="J68" s="254" t="str">
        <f>IF($H68="","",VLOOKUP($H68,TSギフト商品コード!$A$1:$H$10000,2,0))</f>
        <v/>
      </c>
      <c r="K68" s="184" t="str">
        <f>IF($H68="","",IF(EXACT(ASC(VLOOKUP($H68,TSギフト商品コード!$A$1:$H$10000,8,0)),1),VLOOKUP($H68,TSギフト商品コード!$A$1:$H$10000,3,0),ROUNDDOWN((1-$I$6)*VLOOKUP($H68,TSギフト商品コード!$A$1:$H$10000,3,0),0)))</f>
        <v/>
      </c>
      <c r="L68" s="185" t="str">
        <f t="shared" si="0"/>
        <v/>
      </c>
      <c r="M68" s="288"/>
      <c r="N68" s="5"/>
      <c r="O68" s="5"/>
      <c r="P68" s="5"/>
      <c r="Q68" s="5"/>
      <c r="R68" s="256"/>
      <c r="S68" s="256"/>
      <c r="T68" s="5"/>
      <c r="U68" s="5"/>
      <c r="V68" s="265"/>
      <c r="W68" s="34"/>
      <c r="X68" s="211" t="str">
        <f>IF($H68="","",IF(EXACT(ASC(VLOOKUP($H68,TSギフト商品コード!$A$2:$H$10000,8,0)),1),VLOOKUP($H68,TSギフト商品コード!$A$2:$H$10000,4,0),IF($I$6=0%,VLOOKUP($H68,TSギフト商品コード!$A$2:$H$10000,4,0),IF($I$6=3%,VLOOKUP($H68,TSギフト商品コード!$A$2:$H$10000,5,0),IF($I$6=5%,VLOOKUP($H68,TSギフト商品コード!$A$2:$H$10000,6,0),IF($I$6=10%,VLOOKUP($H68,TSギフト商品コード!$A$2:$H$10000,7,0),""))))))</f>
        <v/>
      </c>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row>
    <row r="69" spans="1:61" s="183" customFormat="1" ht="20.100000000000001" customHeight="1" x14ac:dyDescent="0.15">
      <c r="A69" s="213">
        <v>59</v>
      </c>
      <c r="B69" s="136"/>
      <c r="C69" s="258"/>
      <c r="D69" s="258"/>
      <c r="E69" s="258"/>
      <c r="F69" s="258"/>
      <c r="G69" s="4"/>
      <c r="H69" s="5"/>
      <c r="I69" s="212"/>
      <c r="J69" s="254" t="str">
        <f>IF($H69="","",VLOOKUP($H69,TSギフト商品コード!$A$1:$H$10000,2,0))</f>
        <v/>
      </c>
      <c r="K69" s="184" t="str">
        <f>IF($H69="","",IF(EXACT(ASC(VLOOKUP($H69,TSギフト商品コード!$A$1:$H$10000,8,0)),1),VLOOKUP($H69,TSギフト商品コード!$A$1:$H$10000,3,0),ROUNDDOWN((1-$I$6)*VLOOKUP($H69,TSギフト商品コード!$A$1:$H$10000,3,0),0)))</f>
        <v/>
      </c>
      <c r="L69" s="185" t="str">
        <f t="shared" si="0"/>
        <v/>
      </c>
      <c r="M69" s="288"/>
      <c r="N69" s="5"/>
      <c r="O69" s="5"/>
      <c r="P69" s="5"/>
      <c r="Q69" s="5"/>
      <c r="R69" s="256"/>
      <c r="S69" s="256"/>
      <c r="T69" s="5"/>
      <c r="U69" s="5"/>
      <c r="V69" s="265"/>
      <c r="W69" s="34"/>
      <c r="X69" s="211" t="str">
        <f>IF($H69="","",IF(EXACT(ASC(VLOOKUP($H69,TSギフト商品コード!$A$2:$H$10000,8,0)),1),VLOOKUP($H69,TSギフト商品コード!$A$2:$H$10000,4,0),IF($I$6=0%,VLOOKUP($H69,TSギフト商品コード!$A$2:$H$10000,4,0),IF($I$6=3%,VLOOKUP($H69,TSギフト商品コード!$A$2:$H$10000,5,0),IF($I$6=5%,VLOOKUP($H69,TSギフト商品コード!$A$2:$H$10000,6,0),IF($I$6=10%,VLOOKUP($H69,TSギフト商品コード!$A$2:$H$10000,7,0),""))))))</f>
        <v/>
      </c>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4"/>
      <c r="BI69" s="34"/>
    </row>
    <row r="70" spans="1:61" s="183" customFormat="1" ht="20.100000000000001" customHeight="1" x14ac:dyDescent="0.15">
      <c r="A70" s="213">
        <v>60</v>
      </c>
      <c r="B70" s="136"/>
      <c r="C70" s="258"/>
      <c r="D70" s="258"/>
      <c r="E70" s="258"/>
      <c r="F70" s="258"/>
      <c r="G70" s="4"/>
      <c r="H70" s="5"/>
      <c r="I70" s="212"/>
      <c r="J70" s="254" t="str">
        <f>IF($H70="","",VLOOKUP($H70,TSギフト商品コード!$A$1:$H$10000,2,0))</f>
        <v/>
      </c>
      <c r="K70" s="184" t="str">
        <f>IF($H70="","",IF(EXACT(ASC(VLOOKUP($H70,TSギフト商品コード!$A$1:$H$10000,8,0)),1),VLOOKUP($H70,TSギフト商品コード!$A$1:$H$10000,3,0),ROUNDDOWN((1-$I$6)*VLOOKUP($H70,TSギフト商品コード!$A$1:$H$10000,3,0),0)))</f>
        <v/>
      </c>
      <c r="L70" s="185" t="str">
        <f t="shared" si="0"/>
        <v/>
      </c>
      <c r="M70" s="288"/>
      <c r="N70" s="5"/>
      <c r="O70" s="5"/>
      <c r="P70" s="5"/>
      <c r="Q70" s="5"/>
      <c r="R70" s="256"/>
      <c r="S70" s="256"/>
      <c r="T70" s="5"/>
      <c r="U70" s="5"/>
      <c r="V70" s="265"/>
      <c r="W70" s="34"/>
      <c r="X70" s="211" t="str">
        <f>IF($H70="","",IF(EXACT(ASC(VLOOKUP($H70,TSギフト商品コード!$A$2:$H$10000,8,0)),1),VLOOKUP($H70,TSギフト商品コード!$A$2:$H$10000,4,0),IF($I$6=0%,VLOOKUP($H70,TSギフト商品コード!$A$2:$H$10000,4,0),IF($I$6=3%,VLOOKUP($H70,TSギフト商品コード!$A$2:$H$10000,5,0),IF($I$6=5%,VLOOKUP($H70,TSギフト商品コード!$A$2:$H$10000,6,0),IF($I$6=10%,VLOOKUP($H70,TSギフト商品コード!$A$2:$H$10000,7,0),""))))))</f>
        <v/>
      </c>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row>
    <row r="71" spans="1:61" s="183" customFormat="1" ht="20.100000000000001" customHeight="1" x14ac:dyDescent="0.15">
      <c r="A71" s="213">
        <v>61</v>
      </c>
      <c r="B71" s="136"/>
      <c r="C71" s="258"/>
      <c r="D71" s="258"/>
      <c r="E71" s="258"/>
      <c r="F71" s="258"/>
      <c r="G71" s="4"/>
      <c r="H71" s="5"/>
      <c r="I71" s="212"/>
      <c r="J71" s="254" t="str">
        <f>IF($H71="","",VLOOKUP($H71,TSギフト商品コード!$A$1:$H$10000,2,0))</f>
        <v/>
      </c>
      <c r="K71" s="184" t="str">
        <f>IF($H71="","",IF(EXACT(ASC(VLOOKUP($H71,TSギフト商品コード!$A$1:$H$10000,8,0)),1),VLOOKUP($H71,TSギフト商品コード!$A$1:$H$10000,3,0),ROUNDDOWN((1-$I$6)*VLOOKUP($H71,TSギフト商品コード!$A$1:$H$10000,3,0),0)))</f>
        <v/>
      </c>
      <c r="L71" s="185" t="str">
        <f t="shared" si="0"/>
        <v/>
      </c>
      <c r="M71" s="288"/>
      <c r="N71" s="5"/>
      <c r="O71" s="5"/>
      <c r="P71" s="5"/>
      <c r="Q71" s="5"/>
      <c r="R71" s="256"/>
      <c r="S71" s="256"/>
      <c r="T71" s="5"/>
      <c r="U71" s="5"/>
      <c r="V71" s="265"/>
      <c r="W71" s="34"/>
      <c r="X71" s="211" t="str">
        <f>IF($H71="","",IF(EXACT(ASC(VLOOKUP($H71,TSギフト商品コード!$A$2:$H$10000,8,0)),1),VLOOKUP($H71,TSギフト商品コード!$A$2:$H$10000,4,0),IF($I$6=0%,VLOOKUP($H71,TSギフト商品コード!$A$2:$H$10000,4,0),IF($I$6=3%,VLOOKUP($H71,TSギフト商品コード!$A$2:$H$10000,5,0),IF($I$6=5%,VLOOKUP($H71,TSギフト商品コード!$A$2:$H$10000,6,0),IF($I$6=10%,VLOOKUP($H71,TSギフト商品コード!$A$2:$H$10000,7,0),""))))))</f>
        <v/>
      </c>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row>
    <row r="72" spans="1:61" s="183" customFormat="1" ht="20.100000000000001" customHeight="1" x14ac:dyDescent="0.15">
      <c r="A72" s="213">
        <v>62</v>
      </c>
      <c r="B72" s="136"/>
      <c r="C72" s="258"/>
      <c r="D72" s="258"/>
      <c r="E72" s="258"/>
      <c r="F72" s="258"/>
      <c r="G72" s="4"/>
      <c r="H72" s="5"/>
      <c r="I72" s="212"/>
      <c r="J72" s="254" t="str">
        <f>IF($H72="","",VLOOKUP($H72,TSギフト商品コード!$A$1:$H$10000,2,0))</f>
        <v/>
      </c>
      <c r="K72" s="184" t="str">
        <f>IF($H72="","",IF(EXACT(ASC(VLOOKUP($H72,TSギフト商品コード!$A$1:$H$10000,8,0)),1),VLOOKUP($H72,TSギフト商品コード!$A$1:$H$10000,3,0),ROUNDDOWN((1-$I$6)*VLOOKUP($H72,TSギフト商品コード!$A$1:$H$10000,3,0),0)))</f>
        <v/>
      </c>
      <c r="L72" s="185" t="str">
        <f t="shared" si="0"/>
        <v/>
      </c>
      <c r="M72" s="288"/>
      <c r="N72" s="5"/>
      <c r="O72" s="5"/>
      <c r="P72" s="5"/>
      <c r="Q72" s="5"/>
      <c r="R72" s="256"/>
      <c r="S72" s="256"/>
      <c r="T72" s="5"/>
      <c r="U72" s="5"/>
      <c r="V72" s="265"/>
      <c r="W72" s="34"/>
      <c r="X72" s="211" t="str">
        <f>IF($H72="","",IF(EXACT(ASC(VLOOKUP($H72,TSギフト商品コード!$A$2:$H$10000,8,0)),1),VLOOKUP($H72,TSギフト商品コード!$A$2:$H$10000,4,0),IF($I$6=0%,VLOOKUP($H72,TSギフト商品コード!$A$2:$H$10000,4,0),IF($I$6=3%,VLOOKUP($H72,TSギフト商品コード!$A$2:$H$10000,5,0),IF($I$6=5%,VLOOKUP($H72,TSギフト商品コード!$A$2:$H$10000,6,0),IF($I$6=10%,VLOOKUP($H72,TSギフト商品コード!$A$2:$H$10000,7,0),""))))))</f>
        <v/>
      </c>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row>
    <row r="73" spans="1:61" s="183" customFormat="1" ht="20.100000000000001" customHeight="1" x14ac:dyDescent="0.15">
      <c r="A73" s="213">
        <v>63</v>
      </c>
      <c r="B73" s="136"/>
      <c r="C73" s="258"/>
      <c r="D73" s="258"/>
      <c r="E73" s="258"/>
      <c r="F73" s="258"/>
      <c r="G73" s="4"/>
      <c r="H73" s="5"/>
      <c r="I73" s="212"/>
      <c r="J73" s="254" t="str">
        <f>IF($H73="","",VLOOKUP($H73,TSギフト商品コード!$A$1:$H$10000,2,0))</f>
        <v/>
      </c>
      <c r="K73" s="184" t="str">
        <f>IF($H73="","",IF(EXACT(ASC(VLOOKUP($H73,TSギフト商品コード!$A$1:$H$10000,8,0)),1),VLOOKUP($H73,TSギフト商品コード!$A$1:$H$10000,3,0),ROUNDDOWN((1-$I$6)*VLOOKUP($H73,TSギフト商品コード!$A$1:$H$10000,3,0),0)))</f>
        <v/>
      </c>
      <c r="L73" s="185" t="str">
        <f t="shared" si="0"/>
        <v/>
      </c>
      <c r="M73" s="288"/>
      <c r="N73" s="5"/>
      <c r="O73" s="5"/>
      <c r="P73" s="5"/>
      <c r="Q73" s="5"/>
      <c r="R73" s="256"/>
      <c r="S73" s="256"/>
      <c r="T73" s="5"/>
      <c r="U73" s="5"/>
      <c r="V73" s="265"/>
      <c r="W73" s="34"/>
      <c r="X73" s="211" t="str">
        <f>IF($H73="","",IF(EXACT(ASC(VLOOKUP($H73,TSギフト商品コード!$A$2:$H$10000,8,0)),1),VLOOKUP($H73,TSギフト商品コード!$A$2:$H$10000,4,0),IF($I$6=0%,VLOOKUP($H73,TSギフト商品コード!$A$2:$H$10000,4,0),IF($I$6=3%,VLOOKUP($H73,TSギフト商品コード!$A$2:$H$10000,5,0),IF($I$6=5%,VLOOKUP($H73,TSギフト商品コード!$A$2:$H$10000,6,0),IF($I$6=10%,VLOOKUP($H73,TSギフト商品コード!$A$2:$H$10000,7,0),""))))))</f>
        <v/>
      </c>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row>
    <row r="74" spans="1:61" s="183" customFormat="1" ht="20.100000000000001" customHeight="1" x14ac:dyDescent="0.15">
      <c r="A74" s="213">
        <v>64</v>
      </c>
      <c r="B74" s="136"/>
      <c r="C74" s="258"/>
      <c r="D74" s="258"/>
      <c r="E74" s="258"/>
      <c r="F74" s="258"/>
      <c r="G74" s="4"/>
      <c r="H74" s="5"/>
      <c r="I74" s="212"/>
      <c r="J74" s="254" t="str">
        <f>IF($H74="","",VLOOKUP($H74,TSギフト商品コード!$A$1:$H$10000,2,0))</f>
        <v/>
      </c>
      <c r="K74" s="184" t="str">
        <f>IF($H74="","",IF(EXACT(ASC(VLOOKUP($H74,TSギフト商品コード!$A$1:$H$10000,8,0)),1),VLOOKUP($H74,TSギフト商品コード!$A$1:$H$10000,3,0),ROUNDDOWN((1-$I$6)*VLOOKUP($H74,TSギフト商品コード!$A$1:$H$10000,3,0),0)))</f>
        <v/>
      </c>
      <c r="L74" s="185" t="str">
        <f t="shared" si="0"/>
        <v/>
      </c>
      <c r="M74" s="288"/>
      <c r="N74" s="5"/>
      <c r="O74" s="5"/>
      <c r="P74" s="5"/>
      <c r="Q74" s="5"/>
      <c r="R74" s="256"/>
      <c r="S74" s="256"/>
      <c r="T74" s="5"/>
      <c r="U74" s="5"/>
      <c r="V74" s="265"/>
      <c r="W74" s="34"/>
      <c r="X74" s="211" t="str">
        <f>IF($H74="","",IF(EXACT(ASC(VLOOKUP($H74,TSギフト商品コード!$A$2:$H$10000,8,0)),1),VLOOKUP($H74,TSギフト商品コード!$A$2:$H$10000,4,0),IF($I$6=0%,VLOOKUP($H74,TSギフト商品コード!$A$2:$H$10000,4,0),IF($I$6=3%,VLOOKUP($H74,TSギフト商品コード!$A$2:$H$10000,5,0),IF($I$6=5%,VLOOKUP($H74,TSギフト商品コード!$A$2:$H$10000,6,0),IF($I$6=10%,VLOOKUP($H74,TSギフト商品コード!$A$2:$H$10000,7,0),""))))))</f>
        <v/>
      </c>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row>
    <row r="75" spans="1:61" s="183" customFormat="1" ht="20.100000000000001" customHeight="1" x14ac:dyDescent="0.15">
      <c r="A75" s="213">
        <v>65</v>
      </c>
      <c r="B75" s="136"/>
      <c r="C75" s="258"/>
      <c r="D75" s="258"/>
      <c r="E75" s="258"/>
      <c r="F75" s="258"/>
      <c r="G75" s="4"/>
      <c r="H75" s="5"/>
      <c r="I75" s="212"/>
      <c r="J75" s="254" t="str">
        <f>IF($H75="","",VLOOKUP($H75,TSギフト商品コード!$A$1:$H$10000,2,0))</f>
        <v/>
      </c>
      <c r="K75" s="184" t="str">
        <f>IF($H75="","",IF(EXACT(ASC(VLOOKUP($H75,TSギフト商品コード!$A$1:$H$10000,8,0)),1),VLOOKUP($H75,TSギフト商品コード!$A$1:$H$10000,3,0),ROUNDDOWN((1-$I$6)*VLOOKUP($H75,TSギフト商品コード!$A$1:$H$10000,3,0),0)))</f>
        <v/>
      </c>
      <c r="L75" s="185" t="str">
        <f t="shared" si="0"/>
        <v/>
      </c>
      <c r="M75" s="288"/>
      <c r="N75" s="5"/>
      <c r="O75" s="5"/>
      <c r="P75" s="5"/>
      <c r="Q75" s="5"/>
      <c r="R75" s="256"/>
      <c r="S75" s="256"/>
      <c r="T75" s="5"/>
      <c r="U75" s="5"/>
      <c r="V75" s="265"/>
      <c r="W75" s="34"/>
      <c r="X75" s="211" t="str">
        <f>IF($H75="","",IF(EXACT(ASC(VLOOKUP($H75,TSギフト商品コード!$A$2:$H$10000,8,0)),1),VLOOKUP($H75,TSギフト商品コード!$A$2:$H$10000,4,0),IF($I$6=0%,VLOOKUP($H75,TSギフト商品コード!$A$2:$H$10000,4,0),IF($I$6=3%,VLOOKUP($H75,TSギフト商品コード!$A$2:$H$10000,5,0),IF($I$6=5%,VLOOKUP($H75,TSギフト商品コード!$A$2:$H$10000,6,0),IF($I$6=10%,VLOOKUP($H75,TSギフト商品コード!$A$2:$H$10000,7,0),""))))))</f>
        <v/>
      </c>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4"/>
      <c r="BI75" s="34"/>
    </row>
    <row r="76" spans="1:61" s="183" customFormat="1" ht="20.100000000000001" customHeight="1" x14ac:dyDescent="0.15">
      <c r="A76" s="213">
        <v>66</v>
      </c>
      <c r="B76" s="136"/>
      <c r="C76" s="258"/>
      <c r="D76" s="258"/>
      <c r="E76" s="258"/>
      <c r="F76" s="258"/>
      <c r="G76" s="4"/>
      <c r="H76" s="5"/>
      <c r="I76" s="212"/>
      <c r="J76" s="254" t="str">
        <f>IF($H76="","",VLOOKUP($H76,TSギフト商品コード!$A$1:$H$10000,2,0))</f>
        <v/>
      </c>
      <c r="K76" s="184" t="str">
        <f>IF($H76="","",IF(EXACT(ASC(VLOOKUP($H76,TSギフト商品コード!$A$1:$H$10000,8,0)),1),VLOOKUP($H76,TSギフト商品コード!$A$1:$H$10000,3,0),ROUNDDOWN((1-$I$6)*VLOOKUP($H76,TSギフト商品コード!$A$1:$H$10000,3,0),0)))</f>
        <v/>
      </c>
      <c r="L76" s="185" t="str">
        <f t="shared" ref="L76:L139" si="1">IF(OR($I76="",$K76=""),"",$I76*$K76)</f>
        <v/>
      </c>
      <c r="M76" s="288"/>
      <c r="N76" s="5"/>
      <c r="O76" s="5"/>
      <c r="P76" s="5"/>
      <c r="Q76" s="5"/>
      <c r="R76" s="256"/>
      <c r="S76" s="256"/>
      <c r="T76" s="5"/>
      <c r="U76" s="5"/>
      <c r="V76" s="265"/>
      <c r="W76" s="34"/>
      <c r="X76" s="211" t="str">
        <f>IF($H76="","",IF(EXACT(ASC(VLOOKUP($H76,TSギフト商品コード!$A$2:$H$10000,8,0)),1),VLOOKUP($H76,TSギフト商品コード!$A$2:$H$10000,4,0),IF($I$6=0%,VLOOKUP($H76,TSギフト商品コード!$A$2:$H$10000,4,0),IF($I$6=3%,VLOOKUP($H76,TSギフト商品コード!$A$2:$H$10000,5,0),IF($I$6=5%,VLOOKUP($H76,TSギフト商品コード!$A$2:$H$10000,6,0),IF($I$6=10%,VLOOKUP($H76,TSギフト商品コード!$A$2:$H$10000,7,0),""))))))</f>
        <v/>
      </c>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row>
    <row r="77" spans="1:61" s="183" customFormat="1" ht="20.100000000000001" customHeight="1" x14ac:dyDescent="0.15">
      <c r="A77" s="213">
        <v>67</v>
      </c>
      <c r="B77" s="136"/>
      <c r="C77" s="258"/>
      <c r="D77" s="258"/>
      <c r="E77" s="258"/>
      <c r="F77" s="258"/>
      <c r="G77" s="4"/>
      <c r="H77" s="5"/>
      <c r="I77" s="212"/>
      <c r="J77" s="254" t="str">
        <f>IF($H77="","",VLOOKUP($H77,TSギフト商品コード!$A$1:$H$10000,2,0))</f>
        <v/>
      </c>
      <c r="K77" s="184" t="str">
        <f>IF($H77="","",IF(EXACT(ASC(VLOOKUP($H77,TSギフト商品コード!$A$1:$H$10000,8,0)),1),VLOOKUP($H77,TSギフト商品コード!$A$1:$H$10000,3,0),ROUNDDOWN((1-$I$6)*VLOOKUP($H77,TSギフト商品コード!$A$1:$H$10000,3,0),0)))</f>
        <v/>
      </c>
      <c r="L77" s="185" t="str">
        <f t="shared" si="1"/>
        <v/>
      </c>
      <c r="M77" s="288"/>
      <c r="N77" s="5"/>
      <c r="O77" s="5"/>
      <c r="P77" s="5"/>
      <c r="Q77" s="5"/>
      <c r="R77" s="256"/>
      <c r="S77" s="256"/>
      <c r="T77" s="5"/>
      <c r="U77" s="5"/>
      <c r="V77" s="265"/>
      <c r="W77" s="34"/>
      <c r="X77" s="211" t="str">
        <f>IF($H77="","",IF(EXACT(ASC(VLOOKUP($H77,TSギフト商品コード!$A$2:$H$10000,8,0)),1),VLOOKUP($H77,TSギフト商品コード!$A$2:$H$10000,4,0),IF($I$6=0%,VLOOKUP($H77,TSギフト商品コード!$A$2:$H$10000,4,0),IF($I$6=3%,VLOOKUP($H77,TSギフト商品コード!$A$2:$H$10000,5,0),IF($I$6=5%,VLOOKUP($H77,TSギフト商品コード!$A$2:$H$10000,6,0),IF($I$6=10%,VLOOKUP($H77,TSギフト商品コード!$A$2:$H$10000,7,0),""))))))</f>
        <v/>
      </c>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row>
    <row r="78" spans="1:61" s="183" customFormat="1" ht="20.100000000000001" customHeight="1" x14ac:dyDescent="0.15">
      <c r="A78" s="213">
        <v>68</v>
      </c>
      <c r="B78" s="136"/>
      <c r="C78" s="258"/>
      <c r="D78" s="258"/>
      <c r="E78" s="258"/>
      <c r="F78" s="258"/>
      <c r="G78" s="4"/>
      <c r="H78" s="5"/>
      <c r="I78" s="212"/>
      <c r="J78" s="254" t="str">
        <f>IF($H78="","",VLOOKUP($H78,TSギフト商品コード!$A$1:$H$10000,2,0))</f>
        <v/>
      </c>
      <c r="K78" s="184" t="str">
        <f>IF($H78="","",IF(EXACT(ASC(VLOOKUP($H78,TSギフト商品コード!$A$1:$H$10000,8,0)),1),VLOOKUP($H78,TSギフト商品コード!$A$1:$H$10000,3,0),ROUNDDOWN((1-$I$6)*VLOOKUP($H78,TSギフト商品コード!$A$1:$H$10000,3,0),0)))</f>
        <v/>
      </c>
      <c r="L78" s="185" t="str">
        <f t="shared" si="1"/>
        <v/>
      </c>
      <c r="M78" s="288"/>
      <c r="N78" s="5"/>
      <c r="O78" s="5"/>
      <c r="P78" s="5"/>
      <c r="Q78" s="5"/>
      <c r="R78" s="256"/>
      <c r="S78" s="256"/>
      <c r="T78" s="5"/>
      <c r="U78" s="5"/>
      <c r="V78" s="265"/>
      <c r="W78" s="34"/>
      <c r="X78" s="211" t="str">
        <f>IF($H78="","",IF(EXACT(ASC(VLOOKUP($H78,TSギフト商品コード!$A$2:$H$10000,8,0)),1),VLOOKUP($H78,TSギフト商品コード!$A$2:$H$10000,4,0),IF($I$6=0%,VLOOKUP($H78,TSギフト商品コード!$A$2:$H$10000,4,0),IF($I$6=3%,VLOOKUP($H78,TSギフト商品コード!$A$2:$H$10000,5,0),IF($I$6=5%,VLOOKUP($H78,TSギフト商品コード!$A$2:$H$10000,6,0),IF($I$6=10%,VLOOKUP($H78,TSギフト商品コード!$A$2:$H$10000,7,0),""))))))</f>
        <v/>
      </c>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row>
    <row r="79" spans="1:61" s="183" customFormat="1" ht="20.100000000000001" customHeight="1" x14ac:dyDescent="0.15">
      <c r="A79" s="213">
        <v>69</v>
      </c>
      <c r="B79" s="136"/>
      <c r="C79" s="258"/>
      <c r="D79" s="258"/>
      <c r="E79" s="258"/>
      <c r="F79" s="258"/>
      <c r="G79" s="4"/>
      <c r="H79" s="5"/>
      <c r="I79" s="212"/>
      <c r="J79" s="254" t="str">
        <f>IF($H79="","",VLOOKUP($H79,TSギフト商品コード!$A$1:$H$10000,2,0))</f>
        <v/>
      </c>
      <c r="K79" s="184" t="str">
        <f>IF($H79="","",IF(EXACT(ASC(VLOOKUP($H79,TSギフト商品コード!$A$1:$H$10000,8,0)),1),VLOOKUP($H79,TSギフト商品コード!$A$1:$H$10000,3,0),ROUNDDOWN((1-$I$6)*VLOOKUP($H79,TSギフト商品コード!$A$1:$H$10000,3,0),0)))</f>
        <v/>
      </c>
      <c r="L79" s="185" t="str">
        <f t="shared" si="1"/>
        <v/>
      </c>
      <c r="M79" s="288"/>
      <c r="N79" s="5"/>
      <c r="O79" s="5"/>
      <c r="P79" s="5"/>
      <c r="Q79" s="5"/>
      <c r="R79" s="256"/>
      <c r="S79" s="256"/>
      <c r="T79" s="5"/>
      <c r="U79" s="5"/>
      <c r="V79" s="265"/>
      <c r="W79" s="34"/>
      <c r="X79" s="211" t="str">
        <f>IF($H79="","",IF(EXACT(ASC(VLOOKUP($H79,TSギフト商品コード!$A$2:$H$10000,8,0)),1),VLOOKUP($H79,TSギフト商品コード!$A$2:$H$10000,4,0),IF($I$6=0%,VLOOKUP($H79,TSギフト商品コード!$A$2:$H$10000,4,0),IF($I$6=3%,VLOOKUP($H79,TSギフト商品コード!$A$2:$H$10000,5,0),IF($I$6=5%,VLOOKUP($H79,TSギフト商品コード!$A$2:$H$10000,6,0),IF($I$6=10%,VLOOKUP($H79,TSギフト商品コード!$A$2:$H$10000,7,0),""))))))</f>
        <v/>
      </c>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row>
    <row r="80" spans="1:61" s="183" customFormat="1" ht="20.100000000000001" customHeight="1" x14ac:dyDescent="0.15">
      <c r="A80" s="213">
        <v>70</v>
      </c>
      <c r="B80" s="136"/>
      <c r="C80" s="258"/>
      <c r="D80" s="258"/>
      <c r="E80" s="258"/>
      <c r="F80" s="258"/>
      <c r="G80" s="4"/>
      <c r="H80" s="5"/>
      <c r="I80" s="212"/>
      <c r="J80" s="254" t="str">
        <f>IF($H80="","",VLOOKUP($H80,TSギフト商品コード!$A$1:$H$10000,2,0))</f>
        <v/>
      </c>
      <c r="K80" s="184" t="str">
        <f>IF($H80="","",IF(EXACT(ASC(VLOOKUP($H80,TSギフト商品コード!$A$1:$H$10000,8,0)),1),VLOOKUP($H80,TSギフト商品コード!$A$1:$H$10000,3,0),ROUNDDOWN((1-$I$6)*VLOOKUP($H80,TSギフト商品コード!$A$1:$H$10000,3,0),0)))</f>
        <v/>
      </c>
      <c r="L80" s="185" t="str">
        <f t="shared" si="1"/>
        <v/>
      </c>
      <c r="M80" s="288"/>
      <c r="N80" s="5"/>
      <c r="O80" s="5"/>
      <c r="P80" s="5"/>
      <c r="Q80" s="5"/>
      <c r="R80" s="256"/>
      <c r="S80" s="256"/>
      <c r="T80" s="5"/>
      <c r="U80" s="5"/>
      <c r="V80" s="265"/>
      <c r="W80" s="34"/>
      <c r="X80" s="211" t="str">
        <f>IF($H80="","",IF(EXACT(ASC(VLOOKUP($H80,TSギフト商品コード!$A$2:$H$10000,8,0)),1),VLOOKUP($H80,TSギフト商品コード!$A$2:$H$10000,4,0),IF($I$6=0%,VLOOKUP($H80,TSギフト商品コード!$A$2:$H$10000,4,0),IF($I$6=3%,VLOOKUP($H80,TSギフト商品コード!$A$2:$H$10000,5,0),IF($I$6=5%,VLOOKUP($H80,TSギフト商品コード!$A$2:$H$10000,6,0),IF($I$6=10%,VLOOKUP($H80,TSギフト商品コード!$A$2:$H$10000,7,0),""))))))</f>
        <v/>
      </c>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row>
    <row r="81" spans="1:61" s="183" customFormat="1" ht="20.100000000000001" customHeight="1" x14ac:dyDescent="0.15">
      <c r="A81" s="213">
        <v>71</v>
      </c>
      <c r="B81" s="136"/>
      <c r="C81" s="258"/>
      <c r="D81" s="258"/>
      <c r="E81" s="258"/>
      <c r="F81" s="258"/>
      <c r="G81" s="4"/>
      <c r="H81" s="5"/>
      <c r="I81" s="212"/>
      <c r="J81" s="254" t="str">
        <f>IF($H81="","",VLOOKUP($H81,TSギフト商品コード!$A$1:$H$10000,2,0))</f>
        <v/>
      </c>
      <c r="K81" s="184" t="str">
        <f>IF($H81="","",IF(EXACT(ASC(VLOOKUP($H81,TSギフト商品コード!$A$1:$H$10000,8,0)),1),VLOOKUP($H81,TSギフト商品コード!$A$1:$H$10000,3,0),ROUNDDOWN((1-$I$6)*VLOOKUP($H81,TSギフト商品コード!$A$1:$H$10000,3,0),0)))</f>
        <v/>
      </c>
      <c r="L81" s="185" t="str">
        <f t="shared" si="1"/>
        <v/>
      </c>
      <c r="M81" s="288"/>
      <c r="N81" s="5"/>
      <c r="O81" s="5"/>
      <c r="P81" s="5"/>
      <c r="Q81" s="5"/>
      <c r="R81" s="256"/>
      <c r="S81" s="256"/>
      <c r="T81" s="5"/>
      <c r="U81" s="5"/>
      <c r="V81" s="265"/>
      <c r="W81" s="34"/>
      <c r="X81" s="211" t="str">
        <f>IF($H81="","",IF(EXACT(ASC(VLOOKUP($H81,TSギフト商品コード!$A$2:$H$10000,8,0)),1),VLOOKUP($H81,TSギフト商品コード!$A$2:$H$10000,4,0),IF($I$6=0%,VLOOKUP($H81,TSギフト商品コード!$A$2:$H$10000,4,0),IF($I$6=3%,VLOOKUP($H81,TSギフト商品コード!$A$2:$H$10000,5,0),IF($I$6=5%,VLOOKUP($H81,TSギフト商品コード!$A$2:$H$10000,6,0),IF($I$6=10%,VLOOKUP($H81,TSギフト商品コード!$A$2:$H$10000,7,0),""))))))</f>
        <v/>
      </c>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row>
    <row r="82" spans="1:61" s="183" customFormat="1" ht="20.100000000000001" customHeight="1" x14ac:dyDescent="0.15">
      <c r="A82" s="213">
        <v>72</v>
      </c>
      <c r="B82" s="136"/>
      <c r="C82" s="258"/>
      <c r="D82" s="258"/>
      <c r="E82" s="258"/>
      <c r="F82" s="258"/>
      <c r="G82" s="4"/>
      <c r="H82" s="5"/>
      <c r="I82" s="212"/>
      <c r="J82" s="254" t="str">
        <f>IF($H82="","",VLOOKUP($H82,TSギフト商品コード!$A$1:$H$10000,2,0))</f>
        <v/>
      </c>
      <c r="K82" s="184" t="str">
        <f>IF($H82="","",IF(EXACT(ASC(VLOOKUP($H82,TSギフト商品コード!$A$1:$H$10000,8,0)),1),VLOOKUP($H82,TSギフト商品コード!$A$1:$H$10000,3,0),ROUNDDOWN((1-$I$6)*VLOOKUP($H82,TSギフト商品コード!$A$1:$H$10000,3,0),0)))</f>
        <v/>
      </c>
      <c r="L82" s="185" t="str">
        <f t="shared" si="1"/>
        <v/>
      </c>
      <c r="M82" s="288"/>
      <c r="N82" s="5"/>
      <c r="O82" s="5"/>
      <c r="P82" s="5"/>
      <c r="Q82" s="5"/>
      <c r="R82" s="256"/>
      <c r="S82" s="256"/>
      <c r="T82" s="5"/>
      <c r="U82" s="5"/>
      <c r="V82" s="265"/>
      <c r="W82" s="34"/>
      <c r="X82" s="211" t="str">
        <f>IF($H82="","",IF(EXACT(ASC(VLOOKUP($H82,TSギフト商品コード!$A$2:$H$10000,8,0)),1),VLOOKUP($H82,TSギフト商品コード!$A$2:$H$10000,4,0),IF($I$6=0%,VLOOKUP($H82,TSギフト商品コード!$A$2:$H$10000,4,0),IF($I$6=3%,VLOOKUP($H82,TSギフト商品コード!$A$2:$H$10000,5,0),IF($I$6=5%,VLOOKUP($H82,TSギフト商品コード!$A$2:$H$10000,6,0),IF($I$6=10%,VLOOKUP($H82,TSギフト商品コード!$A$2:$H$10000,7,0),""))))))</f>
        <v/>
      </c>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row>
    <row r="83" spans="1:61" s="183" customFormat="1" ht="20.100000000000001" customHeight="1" x14ac:dyDescent="0.15">
      <c r="A83" s="213">
        <v>73</v>
      </c>
      <c r="B83" s="136"/>
      <c r="C83" s="258"/>
      <c r="D83" s="258"/>
      <c r="E83" s="258"/>
      <c r="F83" s="258"/>
      <c r="G83" s="4"/>
      <c r="H83" s="5"/>
      <c r="I83" s="212"/>
      <c r="J83" s="254" t="str">
        <f>IF($H83="","",VLOOKUP($H83,TSギフト商品コード!$A$1:$H$10000,2,0))</f>
        <v/>
      </c>
      <c r="K83" s="184" t="str">
        <f>IF($H83="","",IF(EXACT(ASC(VLOOKUP($H83,TSギフト商品コード!$A$1:$H$10000,8,0)),1),VLOOKUP($H83,TSギフト商品コード!$A$1:$H$10000,3,0),ROUNDDOWN((1-$I$6)*VLOOKUP($H83,TSギフト商品コード!$A$1:$H$10000,3,0),0)))</f>
        <v/>
      </c>
      <c r="L83" s="185" t="str">
        <f t="shared" si="1"/>
        <v/>
      </c>
      <c r="M83" s="288"/>
      <c r="N83" s="5"/>
      <c r="O83" s="5"/>
      <c r="P83" s="5"/>
      <c r="Q83" s="5"/>
      <c r="R83" s="256"/>
      <c r="S83" s="256"/>
      <c r="T83" s="5"/>
      <c r="U83" s="5"/>
      <c r="V83" s="265"/>
      <c r="W83" s="34"/>
      <c r="X83" s="211" t="str">
        <f>IF($H83="","",IF(EXACT(ASC(VLOOKUP($H83,TSギフト商品コード!$A$2:$H$10000,8,0)),1),VLOOKUP($H83,TSギフト商品コード!$A$2:$H$10000,4,0),IF($I$6=0%,VLOOKUP($H83,TSギフト商品コード!$A$2:$H$10000,4,0),IF($I$6=3%,VLOOKUP($H83,TSギフト商品コード!$A$2:$H$10000,5,0),IF($I$6=5%,VLOOKUP($H83,TSギフト商品コード!$A$2:$H$10000,6,0),IF($I$6=10%,VLOOKUP($H83,TSギフト商品コード!$A$2:$H$10000,7,0),""))))))</f>
        <v/>
      </c>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row>
    <row r="84" spans="1:61" s="183" customFormat="1" ht="20.100000000000001" customHeight="1" x14ac:dyDescent="0.15">
      <c r="A84" s="213">
        <v>74</v>
      </c>
      <c r="B84" s="136"/>
      <c r="C84" s="258"/>
      <c r="D84" s="258"/>
      <c r="E84" s="258"/>
      <c r="F84" s="258"/>
      <c r="G84" s="4"/>
      <c r="H84" s="5"/>
      <c r="I84" s="212"/>
      <c r="J84" s="254" t="str">
        <f>IF($H84="","",VLOOKUP($H84,TSギフト商品コード!$A$1:$H$10000,2,0))</f>
        <v/>
      </c>
      <c r="K84" s="184" t="str">
        <f>IF($H84="","",IF(EXACT(ASC(VLOOKUP($H84,TSギフト商品コード!$A$1:$H$10000,8,0)),1),VLOOKUP($H84,TSギフト商品コード!$A$1:$H$10000,3,0),ROUNDDOWN((1-$I$6)*VLOOKUP($H84,TSギフト商品コード!$A$1:$H$10000,3,0),0)))</f>
        <v/>
      </c>
      <c r="L84" s="185" t="str">
        <f t="shared" si="1"/>
        <v/>
      </c>
      <c r="M84" s="288"/>
      <c r="N84" s="5"/>
      <c r="O84" s="5"/>
      <c r="P84" s="5"/>
      <c r="Q84" s="5"/>
      <c r="R84" s="256"/>
      <c r="S84" s="256"/>
      <c r="T84" s="5"/>
      <c r="U84" s="5"/>
      <c r="V84" s="265"/>
      <c r="W84" s="34"/>
      <c r="X84" s="211" t="str">
        <f>IF($H84="","",IF(EXACT(ASC(VLOOKUP($H84,TSギフト商品コード!$A$2:$H$10000,8,0)),1),VLOOKUP($H84,TSギフト商品コード!$A$2:$H$10000,4,0),IF($I$6=0%,VLOOKUP($H84,TSギフト商品コード!$A$2:$H$10000,4,0),IF($I$6=3%,VLOOKUP($H84,TSギフト商品コード!$A$2:$H$10000,5,0),IF($I$6=5%,VLOOKUP($H84,TSギフト商品コード!$A$2:$H$10000,6,0),IF($I$6=10%,VLOOKUP($H84,TSギフト商品コード!$A$2:$H$10000,7,0),""))))))</f>
        <v/>
      </c>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row>
    <row r="85" spans="1:61" s="183" customFormat="1" ht="20.100000000000001" customHeight="1" x14ac:dyDescent="0.15">
      <c r="A85" s="213">
        <v>75</v>
      </c>
      <c r="B85" s="136"/>
      <c r="C85" s="258"/>
      <c r="D85" s="258"/>
      <c r="E85" s="258"/>
      <c r="F85" s="258"/>
      <c r="G85" s="4"/>
      <c r="H85" s="5"/>
      <c r="I85" s="212"/>
      <c r="J85" s="254" t="str">
        <f>IF($H85="","",VLOOKUP($H85,TSギフト商品コード!$A$1:$H$10000,2,0))</f>
        <v/>
      </c>
      <c r="K85" s="184" t="str">
        <f>IF($H85="","",IF(EXACT(ASC(VLOOKUP($H85,TSギフト商品コード!$A$1:$H$10000,8,0)),1),VLOOKUP($H85,TSギフト商品コード!$A$1:$H$10000,3,0),ROUNDDOWN((1-$I$6)*VLOOKUP($H85,TSギフト商品コード!$A$1:$H$10000,3,0),0)))</f>
        <v/>
      </c>
      <c r="L85" s="185" t="str">
        <f t="shared" si="1"/>
        <v/>
      </c>
      <c r="M85" s="288"/>
      <c r="N85" s="5"/>
      <c r="O85" s="5"/>
      <c r="P85" s="5"/>
      <c r="Q85" s="5"/>
      <c r="R85" s="256"/>
      <c r="S85" s="256"/>
      <c r="T85" s="5"/>
      <c r="U85" s="5"/>
      <c r="V85" s="265"/>
      <c r="W85" s="34"/>
      <c r="X85" s="211" t="str">
        <f>IF($H85="","",IF(EXACT(ASC(VLOOKUP($H85,TSギフト商品コード!$A$2:$H$10000,8,0)),1),VLOOKUP($H85,TSギフト商品コード!$A$2:$H$10000,4,0),IF($I$6=0%,VLOOKUP($H85,TSギフト商品コード!$A$2:$H$10000,4,0),IF($I$6=3%,VLOOKUP($H85,TSギフト商品コード!$A$2:$H$10000,5,0),IF($I$6=5%,VLOOKUP($H85,TSギフト商品コード!$A$2:$H$10000,6,0),IF($I$6=10%,VLOOKUP($H85,TSギフト商品コード!$A$2:$H$10000,7,0),""))))))</f>
        <v/>
      </c>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row>
    <row r="86" spans="1:61" s="183" customFormat="1" ht="20.100000000000001" customHeight="1" x14ac:dyDescent="0.15">
      <c r="A86" s="213">
        <v>76</v>
      </c>
      <c r="B86" s="136"/>
      <c r="C86" s="258"/>
      <c r="D86" s="258"/>
      <c r="E86" s="258"/>
      <c r="F86" s="258"/>
      <c r="G86" s="4"/>
      <c r="H86" s="5"/>
      <c r="I86" s="212"/>
      <c r="J86" s="254" t="str">
        <f>IF($H86="","",VLOOKUP($H86,TSギフト商品コード!$A$1:$H$10000,2,0))</f>
        <v/>
      </c>
      <c r="K86" s="184" t="str">
        <f>IF($H86="","",IF(EXACT(ASC(VLOOKUP($H86,TSギフト商品コード!$A$1:$H$10000,8,0)),1),VLOOKUP($H86,TSギフト商品コード!$A$1:$H$10000,3,0),ROUNDDOWN((1-$I$6)*VLOOKUP($H86,TSギフト商品コード!$A$1:$H$10000,3,0),0)))</f>
        <v/>
      </c>
      <c r="L86" s="185" t="str">
        <f t="shared" si="1"/>
        <v/>
      </c>
      <c r="M86" s="288"/>
      <c r="N86" s="5"/>
      <c r="O86" s="5"/>
      <c r="P86" s="5"/>
      <c r="Q86" s="5"/>
      <c r="R86" s="256"/>
      <c r="S86" s="256"/>
      <c r="T86" s="5"/>
      <c r="U86" s="5"/>
      <c r="V86" s="265"/>
      <c r="W86" s="34"/>
      <c r="X86" s="211" t="str">
        <f>IF($H86="","",IF(EXACT(ASC(VLOOKUP($H86,TSギフト商品コード!$A$2:$H$10000,8,0)),1),VLOOKUP($H86,TSギフト商品コード!$A$2:$H$10000,4,0),IF($I$6=0%,VLOOKUP($H86,TSギフト商品コード!$A$2:$H$10000,4,0),IF($I$6=3%,VLOOKUP($H86,TSギフト商品コード!$A$2:$H$10000,5,0),IF($I$6=5%,VLOOKUP($H86,TSギフト商品コード!$A$2:$H$10000,6,0),IF($I$6=10%,VLOOKUP($H86,TSギフト商品コード!$A$2:$H$10000,7,0),""))))))</f>
        <v/>
      </c>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row>
    <row r="87" spans="1:61" s="183" customFormat="1" ht="20.100000000000001" customHeight="1" x14ac:dyDescent="0.15">
      <c r="A87" s="213">
        <v>77</v>
      </c>
      <c r="B87" s="136"/>
      <c r="C87" s="258"/>
      <c r="D87" s="258"/>
      <c r="E87" s="258"/>
      <c r="F87" s="258"/>
      <c r="G87" s="4"/>
      <c r="H87" s="5"/>
      <c r="I87" s="212"/>
      <c r="J87" s="254" t="str">
        <f>IF($H87="","",VLOOKUP($H87,TSギフト商品コード!$A$1:$H$10000,2,0))</f>
        <v/>
      </c>
      <c r="K87" s="184" t="str">
        <f>IF($H87="","",IF(EXACT(ASC(VLOOKUP($H87,TSギフト商品コード!$A$1:$H$10000,8,0)),1),VLOOKUP($H87,TSギフト商品コード!$A$1:$H$10000,3,0),ROUNDDOWN((1-$I$6)*VLOOKUP($H87,TSギフト商品コード!$A$1:$H$10000,3,0),0)))</f>
        <v/>
      </c>
      <c r="L87" s="185" t="str">
        <f t="shared" si="1"/>
        <v/>
      </c>
      <c r="M87" s="288"/>
      <c r="N87" s="5"/>
      <c r="O87" s="5"/>
      <c r="P87" s="5"/>
      <c r="Q87" s="5"/>
      <c r="R87" s="256"/>
      <c r="S87" s="256"/>
      <c r="T87" s="5"/>
      <c r="U87" s="5"/>
      <c r="V87" s="265"/>
      <c r="W87" s="34"/>
      <c r="X87" s="211" t="str">
        <f>IF($H87="","",IF(EXACT(ASC(VLOOKUP($H87,TSギフト商品コード!$A$2:$H$10000,8,0)),1),VLOOKUP($H87,TSギフト商品コード!$A$2:$H$10000,4,0),IF($I$6=0%,VLOOKUP($H87,TSギフト商品コード!$A$2:$H$10000,4,0),IF($I$6=3%,VLOOKUP($H87,TSギフト商品コード!$A$2:$H$10000,5,0),IF($I$6=5%,VLOOKUP($H87,TSギフト商品コード!$A$2:$H$10000,6,0),IF($I$6=10%,VLOOKUP($H87,TSギフト商品コード!$A$2:$H$10000,7,0),""))))))</f>
        <v/>
      </c>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row>
    <row r="88" spans="1:61" s="183" customFormat="1" ht="20.100000000000001" customHeight="1" x14ac:dyDescent="0.15">
      <c r="A88" s="213">
        <v>78</v>
      </c>
      <c r="B88" s="136"/>
      <c r="C88" s="258"/>
      <c r="D88" s="258"/>
      <c r="E88" s="258"/>
      <c r="F88" s="258"/>
      <c r="G88" s="4"/>
      <c r="H88" s="5"/>
      <c r="I88" s="212"/>
      <c r="J88" s="254" t="str">
        <f>IF($H88="","",VLOOKUP($H88,TSギフト商品コード!$A$1:$H$10000,2,0))</f>
        <v/>
      </c>
      <c r="K88" s="184" t="str">
        <f>IF($H88="","",IF(EXACT(ASC(VLOOKUP($H88,TSギフト商品コード!$A$1:$H$10000,8,0)),1),VLOOKUP($H88,TSギフト商品コード!$A$1:$H$10000,3,0),ROUNDDOWN((1-$I$6)*VLOOKUP($H88,TSギフト商品コード!$A$1:$H$10000,3,0),0)))</f>
        <v/>
      </c>
      <c r="L88" s="185" t="str">
        <f t="shared" si="1"/>
        <v/>
      </c>
      <c r="M88" s="288"/>
      <c r="N88" s="5"/>
      <c r="O88" s="5"/>
      <c r="P88" s="5"/>
      <c r="Q88" s="5"/>
      <c r="R88" s="256"/>
      <c r="S88" s="256"/>
      <c r="T88" s="5"/>
      <c r="U88" s="5"/>
      <c r="V88" s="265"/>
      <c r="W88" s="34"/>
      <c r="X88" s="211" t="str">
        <f>IF($H88="","",IF(EXACT(ASC(VLOOKUP($H88,TSギフト商品コード!$A$2:$H$10000,8,0)),1),VLOOKUP($H88,TSギフト商品コード!$A$2:$H$10000,4,0),IF($I$6=0%,VLOOKUP($H88,TSギフト商品コード!$A$2:$H$10000,4,0),IF($I$6=3%,VLOOKUP($H88,TSギフト商品コード!$A$2:$H$10000,5,0),IF($I$6=5%,VLOOKUP($H88,TSギフト商品コード!$A$2:$H$10000,6,0),IF($I$6=10%,VLOOKUP($H88,TSギフト商品コード!$A$2:$H$10000,7,0),""))))))</f>
        <v/>
      </c>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row>
    <row r="89" spans="1:61" s="183" customFormat="1" ht="20.100000000000001" customHeight="1" x14ac:dyDescent="0.15">
      <c r="A89" s="213">
        <v>79</v>
      </c>
      <c r="B89" s="136"/>
      <c r="C89" s="258"/>
      <c r="D89" s="258"/>
      <c r="E89" s="258"/>
      <c r="F89" s="258"/>
      <c r="G89" s="4"/>
      <c r="H89" s="5"/>
      <c r="I89" s="212"/>
      <c r="J89" s="254" t="str">
        <f>IF($H89="","",VLOOKUP($H89,TSギフト商品コード!$A$1:$H$10000,2,0))</f>
        <v/>
      </c>
      <c r="K89" s="184" t="str">
        <f>IF($H89="","",IF(EXACT(ASC(VLOOKUP($H89,TSギフト商品コード!$A$1:$H$10000,8,0)),1),VLOOKUP($H89,TSギフト商品コード!$A$1:$H$10000,3,0),ROUNDDOWN((1-$I$6)*VLOOKUP($H89,TSギフト商品コード!$A$1:$H$10000,3,0),0)))</f>
        <v/>
      </c>
      <c r="L89" s="185" t="str">
        <f t="shared" si="1"/>
        <v/>
      </c>
      <c r="M89" s="288"/>
      <c r="N89" s="5"/>
      <c r="O89" s="5"/>
      <c r="P89" s="5"/>
      <c r="Q89" s="5"/>
      <c r="R89" s="256"/>
      <c r="S89" s="256"/>
      <c r="T89" s="5"/>
      <c r="U89" s="5"/>
      <c r="V89" s="265"/>
      <c r="W89" s="34"/>
      <c r="X89" s="211" t="str">
        <f>IF($H89="","",IF(EXACT(ASC(VLOOKUP($H89,TSギフト商品コード!$A$2:$H$10000,8,0)),1),VLOOKUP($H89,TSギフト商品コード!$A$2:$H$10000,4,0),IF($I$6=0%,VLOOKUP($H89,TSギフト商品コード!$A$2:$H$10000,4,0),IF($I$6=3%,VLOOKUP($H89,TSギフト商品コード!$A$2:$H$10000,5,0),IF($I$6=5%,VLOOKUP($H89,TSギフト商品コード!$A$2:$H$10000,6,0),IF($I$6=10%,VLOOKUP($H89,TSギフト商品コード!$A$2:$H$10000,7,0),""))))))</f>
        <v/>
      </c>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row>
    <row r="90" spans="1:61" s="183" customFormat="1" ht="20.100000000000001" customHeight="1" x14ac:dyDescent="0.15">
      <c r="A90" s="213">
        <v>80</v>
      </c>
      <c r="B90" s="136"/>
      <c r="C90" s="258"/>
      <c r="D90" s="258"/>
      <c r="E90" s="258"/>
      <c r="F90" s="258"/>
      <c r="G90" s="4"/>
      <c r="H90" s="5"/>
      <c r="I90" s="212"/>
      <c r="J90" s="254" t="str">
        <f>IF($H90="","",VLOOKUP($H90,TSギフト商品コード!$A$1:$H$10000,2,0))</f>
        <v/>
      </c>
      <c r="K90" s="184" t="str">
        <f>IF($H90="","",IF(EXACT(ASC(VLOOKUP($H90,TSギフト商品コード!$A$1:$H$10000,8,0)),1),VLOOKUP($H90,TSギフト商品コード!$A$1:$H$10000,3,0),ROUNDDOWN((1-$I$6)*VLOOKUP($H90,TSギフト商品コード!$A$1:$H$10000,3,0),0)))</f>
        <v/>
      </c>
      <c r="L90" s="185" t="str">
        <f t="shared" si="1"/>
        <v/>
      </c>
      <c r="M90" s="288"/>
      <c r="N90" s="5"/>
      <c r="O90" s="5"/>
      <c r="P90" s="5"/>
      <c r="Q90" s="5"/>
      <c r="R90" s="256"/>
      <c r="S90" s="256"/>
      <c r="T90" s="5"/>
      <c r="U90" s="5"/>
      <c r="V90" s="265"/>
      <c r="W90" s="34"/>
      <c r="X90" s="211" t="str">
        <f>IF($H90="","",IF(EXACT(ASC(VLOOKUP($H90,TSギフト商品コード!$A$2:$H$10000,8,0)),1),VLOOKUP($H90,TSギフト商品コード!$A$2:$H$10000,4,0),IF($I$6=0%,VLOOKUP($H90,TSギフト商品コード!$A$2:$H$10000,4,0),IF($I$6=3%,VLOOKUP($H90,TSギフト商品コード!$A$2:$H$10000,5,0),IF($I$6=5%,VLOOKUP($H90,TSギフト商品コード!$A$2:$H$10000,6,0),IF($I$6=10%,VLOOKUP($H90,TSギフト商品コード!$A$2:$H$10000,7,0),""))))))</f>
        <v/>
      </c>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row>
    <row r="91" spans="1:61" s="183" customFormat="1" ht="20.100000000000001" customHeight="1" x14ac:dyDescent="0.15">
      <c r="A91" s="213">
        <v>81</v>
      </c>
      <c r="B91" s="136"/>
      <c r="C91" s="258"/>
      <c r="D91" s="258"/>
      <c r="E91" s="258"/>
      <c r="F91" s="258"/>
      <c r="G91" s="4"/>
      <c r="H91" s="5"/>
      <c r="I91" s="212"/>
      <c r="J91" s="254" t="str">
        <f>IF($H91="","",VLOOKUP($H91,TSギフト商品コード!$A$1:$H$10000,2,0))</f>
        <v/>
      </c>
      <c r="K91" s="184" t="str">
        <f>IF($H91="","",IF(EXACT(ASC(VLOOKUP($H91,TSギフト商品コード!$A$1:$H$10000,8,0)),1),VLOOKUP($H91,TSギフト商品コード!$A$1:$H$10000,3,0),ROUNDDOWN((1-$I$6)*VLOOKUP($H91,TSギフト商品コード!$A$1:$H$10000,3,0),0)))</f>
        <v/>
      </c>
      <c r="L91" s="185" t="str">
        <f t="shared" si="1"/>
        <v/>
      </c>
      <c r="M91" s="288"/>
      <c r="N91" s="5"/>
      <c r="O91" s="5"/>
      <c r="P91" s="5"/>
      <c r="Q91" s="5"/>
      <c r="R91" s="256"/>
      <c r="S91" s="256"/>
      <c r="T91" s="5"/>
      <c r="U91" s="5"/>
      <c r="V91" s="265"/>
      <c r="W91" s="34"/>
      <c r="X91" s="211" t="str">
        <f>IF($H91="","",IF(EXACT(ASC(VLOOKUP($H91,TSギフト商品コード!$A$2:$H$10000,8,0)),1),VLOOKUP($H91,TSギフト商品コード!$A$2:$H$10000,4,0),IF($I$6=0%,VLOOKUP($H91,TSギフト商品コード!$A$2:$H$10000,4,0),IF($I$6=3%,VLOOKUP($H91,TSギフト商品コード!$A$2:$H$10000,5,0),IF($I$6=5%,VLOOKUP($H91,TSギフト商品コード!$A$2:$H$10000,6,0),IF($I$6=10%,VLOOKUP($H91,TSギフト商品コード!$A$2:$H$10000,7,0),""))))))</f>
        <v/>
      </c>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row>
    <row r="92" spans="1:61" s="183" customFormat="1" ht="20.100000000000001" customHeight="1" x14ac:dyDescent="0.15">
      <c r="A92" s="213">
        <v>82</v>
      </c>
      <c r="B92" s="136"/>
      <c r="C92" s="258"/>
      <c r="D92" s="258"/>
      <c r="E92" s="258"/>
      <c r="F92" s="258"/>
      <c r="G92" s="4"/>
      <c r="H92" s="5"/>
      <c r="I92" s="212"/>
      <c r="J92" s="254" t="str">
        <f>IF($H92="","",VLOOKUP($H92,TSギフト商品コード!$A$1:$H$10000,2,0))</f>
        <v/>
      </c>
      <c r="K92" s="184" t="str">
        <f>IF($H92="","",IF(EXACT(ASC(VLOOKUP($H92,TSギフト商品コード!$A$1:$H$10000,8,0)),1),VLOOKUP($H92,TSギフト商品コード!$A$1:$H$10000,3,0),ROUNDDOWN((1-$I$6)*VLOOKUP($H92,TSギフト商品コード!$A$1:$H$10000,3,0),0)))</f>
        <v/>
      </c>
      <c r="L92" s="185" t="str">
        <f t="shared" si="1"/>
        <v/>
      </c>
      <c r="M92" s="288"/>
      <c r="N92" s="5"/>
      <c r="O92" s="5"/>
      <c r="P92" s="5"/>
      <c r="Q92" s="5"/>
      <c r="R92" s="256"/>
      <c r="S92" s="256"/>
      <c r="T92" s="5"/>
      <c r="U92" s="5"/>
      <c r="V92" s="265"/>
      <c r="W92" s="34"/>
      <c r="X92" s="211" t="str">
        <f>IF($H92="","",IF(EXACT(ASC(VLOOKUP($H92,TSギフト商品コード!$A$2:$H$10000,8,0)),1),VLOOKUP($H92,TSギフト商品コード!$A$2:$H$10000,4,0),IF($I$6=0%,VLOOKUP($H92,TSギフト商品コード!$A$2:$H$10000,4,0),IF($I$6=3%,VLOOKUP($H92,TSギフト商品コード!$A$2:$H$10000,5,0),IF($I$6=5%,VLOOKUP($H92,TSギフト商品コード!$A$2:$H$10000,6,0),IF($I$6=10%,VLOOKUP($H92,TSギフト商品コード!$A$2:$H$10000,7,0),""))))))</f>
        <v/>
      </c>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row>
    <row r="93" spans="1:61" s="183" customFormat="1" ht="20.100000000000001" customHeight="1" x14ac:dyDescent="0.15">
      <c r="A93" s="213">
        <v>83</v>
      </c>
      <c r="B93" s="136"/>
      <c r="C93" s="258"/>
      <c r="D93" s="258"/>
      <c r="E93" s="258"/>
      <c r="F93" s="258"/>
      <c r="G93" s="4"/>
      <c r="H93" s="5"/>
      <c r="I93" s="212"/>
      <c r="J93" s="254" t="str">
        <f>IF($H93="","",VLOOKUP($H93,TSギフト商品コード!$A$1:$H$10000,2,0))</f>
        <v/>
      </c>
      <c r="K93" s="184" t="str">
        <f>IF($H93="","",IF(EXACT(ASC(VLOOKUP($H93,TSギフト商品コード!$A$1:$H$10000,8,0)),1),VLOOKUP($H93,TSギフト商品コード!$A$1:$H$10000,3,0),ROUNDDOWN((1-$I$6)*VLOOKUP($H93,TSギフト商品コード!$A$1:$H$10000,3,0),0)))</f>
        <v/>
      </c>
      <c r="L93" s="185" t="str">
        <f t="shared" si="1"/>
        <v/>
      </c>
      <c r="M93" s="288"/>
      <c r="N93" s="5"/>
      <c r="O93" s="5"/>
      <c r="P93" s="5"/>
      <c r="Q93" s="5"/>
      <c r="R93" s="256"/>
      <c r="S93" s="256"/>
      <c r="T93" s="5"/>
      <c r="U93" s="5"/>
      <c r="V93" s="265"/>
      <c r="W93" s="34"/>
      <c r="X93" s="211" t="str">
        <f>IF($H93="","",IF(EXACT(ASC(VLOOKUP($H93,TSギフト商品コード!$A$2:$H$10000,8,0)),1),VLOOKUP($H93,TSギフト商品コード!$A$2:$H$10000,4,0),IF($I$6=0%,VLOOKUP($H93,TSギフト商品コード!$A$2:$H$10000,4,0),IF($I$6=3%,VLOOKUP($H93,TSギフト商品コード!$A$2:$H$10000,5,0),IF($I$6=5%,VLOOKUP($H93,TSギフト商品コード!$A$2:$H$10000,6,0),IF($I$6=10%,VLOOKUP($H93,TSギフト商品コード!$A$2:$H$10000,7,0),""))))))</f>
        <v/>
      </c>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row>
    <row r="94" spans="1:61" s="183" customFormat="1" ht="20.100000000000001" customHeight="1" x14ac:dyDescent="0.15">
      <c r="A94" s="213">
        <v>84</v>
      </c>
      <c r="B94" s="136"/>
      <c r="C94" s="258"/>
      <c r="D94" s="258"/>
      <c r="E94" s="258"/>
      <c r="F94" s="258"/>
      <c r="G94" s="4"/>
      <c r="H94" s="5"/>
      <c r="I94" s="212"/>
      <c r="J94" s="254" t="str">
        <f>IF($H94="","",VLOOKUP($H94,TSギフト商品コード!$A$1:$H$10000,2,0))</f>
        <v/>
      </c>
      <c r="K94" s="184" t="str">
        <f>IF($H94="","",IF(EXACT(ASC(VLOOKUP($H94,TSギフト商品コード!$A$1:$H$10000,8,0)),1),VLOOKUP($H94,TSギフト商品コード!$A$1:$H$10000,3,0),ROUNDDOWN((1-$I$6)*VLOOKUP($H94,TSギフト商品コード!$A$1:$H$10000,3,0),0)))</f>
        <v/>
      </c>
      <c r="L94" s="185" t="str">
        <f t="shared" si="1"/>
        <v/>
      </c>
      <c r="M94" s="288"/>
      <c r="N94" s="5"/>
      <c r="O94" s="5"/>
      <c r="P94" s="5"/>
      <c r="Q94" s="5"/>
      <c r="R94" s="256"/>
      <c r="S94" s="256"/>
      <c r="T94" s="5"/>
      <c r="U94" s="5"/>
      <c r="V94" s="265"/>
      <c r="W94" s="34"/>
      <c r="X94" s="211" t="str">
        <f>IF($H94="","",IF(EXACT(ASC(VLOOKUP($H94,TSギフト商品コード!$A$2:$H$10000,8,0)),1),VLOOKUP($H94,TSギフト商品コード!$A$2:$H$10000,4,0),IF($I$6=0%,VLOOKUP($H94,TSギフト商品コード!$A$2:$H$10000,4,0),IF($I$6=3%,VLOOKUP($H94,TSギフト商品コード!$A$2:$H$10000,5,0),IF($I$6=5%,VLOOKUP($H94,TSギフト商品コード!$A$2:$H$10000,6,0),IF($I$6=10%,VLOOKUP($H94,TSギフト商品コード!$A$2:$H$10000,7,0),""))))))</f>
        <v/>
      </c>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row>
    <row r="95" spans="1:61" s="183" customFormat="1" ht="20.100000000000001" customHeight="1" x14ac:dyDescent="0.15">
      <c r="A95" s="213">
        <v>85</v>
      </c>
      <c r="B95" s="136"/>
      <c r="C95" s="258"/>
      <c r="D95" s="258"/>
      <c r="E95" s="258"/>
      <c r="F95" s="258"/>
      <c r="G95" s="4"/>
      <c r="H95" s="5"/>
      <c r="I95" s="212"/>
      <c r="J95" s="254" t="str">
        <f>IF($H95="","",VLOOKUP($H95,TSギフト商品コード!$A$1:$H$10000,2,0))</f>
        <v/>
      </c>
      <c r="K95" s="184" t="str">
        <f>IF($H95="","",IF(EXACT(ASC(VLOOKUP($H95,TSギフト商品コード!$A$1:$H$10000,8,0)),1),VLOOKUP($H95,TSギフト商品コード!$A$1:$H$10000,3,0),ROUNDDOWN((1-$I$6)*VLOOKUP($H95,TSギフト商品コード!$A$1:$H$10000,3,0),0)))</f>
        <v/>
      </c>
      <c r="L95" s="185" t="str">
        <f t="shared" si="1"/>
        <v/>
      </c>
      <c r="M95" s="288"/>
      <c r="N95" s="5"/>
      <c r="O95" s="5"/>
      <c r="P95" s="5"/>
      <c r="Q95" s="5"/>
      <c r="R95" s="256"/>
      <c r="S95" s="256"/>
      <c r="T95" s="5"/>
      <c r="U95" s="5"/>
      <c r="V95" s="265"/>
      <c r="W95" s="34"/>
      <c r="X95" s="211" t="str">
        <f>IF($H95="","",IF(EXACT(ASC(VLOOKUP($H95,TSギフト商品コード!$A$2:$H$10000,8,0)),1),VLOOKUP($H95,TSギフト商品コード!$A$2:$H$10000,4,0),IF($I$6=0%,VLOOKUP($H95,TSギフト商品コード!$A$2:$H$10000,4,0),IF($I$6=3%,VLOOKUP($H95,TSギフト商品コード!$A$2:$H$10000,5,0),IF($I$6=5%,VLOOKUP($H95,TSギフト商品コード!$A$2:$H$10000,6,0),IF($I$6=10%,VLOOKUP($H95,TSギフト商品コード!$A$2:$H$10000,7,0),""))))))</f>
        <v/>
      </c>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row>
    <row r="96" spans="1:61" s="183" customFormat="1" ht="20.100000000000001" customHeight="1" x14ac:dyDescent="0.15">
      <c r="A96" s="213">
        <v>86</v>
      </c>
      <c r="B96" s="136"/>
      <c r="C96" s="258"/>
      <c r="D96" s="258"/>
      <c r="E96" s="258"/>
      <c r="F96" s="258"/>
      <c r="G96" s="4"/>
      <c r="H96" s="5"/>
      <c r="I96" s="212"/>
      <c r="J96" s="254" t="str">
        <f>IF($H96="","",VLOOKUP($H96,TSギフト商品コード!$A$1:$H$10000,2,0))</f>
        <v/>
      </c>
      <c r="K96" s="184" t="str">
        <f>IF($H96="","",IF(EXACT(ASC(VLOOKUP($H96,TSギフト商品コード!$A$1:$H$10000,8,0)),1),VLOOKUP($H96,TSギフト商品コード!$A$1:$H$10000,3,0),ROUNDDOWN((1-$I$6)*VLOOKUP($H96,TSギフト商品コード!$A$1:$H$10000,3,0),0)))</f>
        <v/>
      </c>
      <c r="L96" s="185" t="str">
        <f t="shared" si="1"/>
        <v/>
      </c>
      <c r="M96" s="288"/>
      <c r="N96" s="5"/>
      <c r="O96" s="5"/>
      <c r="P96" s="5"/>
      <c r="Q96" s="5"/>
      <c r="R96" s="256"/>
      <c r="S96" s="256"/>
      <c r="T96" s="5"/>
      <c r="U96" s="5"/>
      <c r="V96" s="265"/>
      <c r="W96" s="34"/>
      <c r="X96" s="211" t="str">
        <f>IF($H96="","",IF(EXACT(ASC(VLOOKUP($H96,TSギフト商品コード!$A$2:$H$10000,8,0)),1),VLOOKUP($H96,TSギフト商品コード!$A$2:$H$10000,4,0),IF($I$6=0%,VLOOKUP($H96,TSギフト商品コード!$A$2:$H$10000,4,0),IF($I$6=3%,VLOOKUP($H96,TSギフト商品コード!$A$2:$H$10000,5,0),IF($I$6=5%,VLOOKUP($H96,TSギフト商品コード!$A$2:$H$10000,6,0),IF($I$6=10%,VLOOKUP($H96,TSギフト商品コード!$A$2:$H$10000,7,0),""))))))</f>
        <v/>
      </c>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row>
    <row r="97" spans="1:61" s="183" customFormat="1" ht="20.100000000000001" customHeight="1" x14ac:dyDescent="0.15">
      <c r="A97" s="213">
        <v>87</v>
      </c>
      <c r="B97" s="136"/>
      <c r="C97" s="258"/>
      <c r="D97" s="258"/>
      <c r="E97" s="258"/>
      <c r="F97" s="258"/>
      <c r="G97" s="4"/>
      <c r="H97" s="5"/>
      <c r="I97" s="212"/>
      <c r="J97" s="254" t="str">
        <f>IF($H97="","",VLOOKUP($H97,TSギフト商品コード!$A$1:$H$10000,2,0))</f>
        <v/>
      </c>
      <c r="K97" s="184" t="str">
        <f>IF($H97="","",IF(EXACT(ASC(VLOOKUP($H97,TSギフト商品コード!$A$1:$H$10000,8,0)),1),VLOOKUP($H97,TSギフト商品コード!$A$1:$H$10000,3,0),ROUNDDOWN((1-$I$6)*VLOOKUP($H97,TSギフト商品コード!$A$1:$H$10000,3,0),0)))</f>
        <v/>
      </c>
      <c r="L97" s="185" t="str">
        <f t="shared" si="1"/>
        <v/>
      </c>
      <c r="M97" s="288"/>
      <c r="N97" s="5"/>
      <c r="O97" s="5"/>
      <c r="P97" s="5"/>
      <c r="Q97" s="5"/>
      <c r="R97" s="256"/>
      <c r="S97" s="256"/>
      <c r="T97" s="5"/>
      <c r="U97" s="5"/>
      <c r="V97" s="265"/>
      <c r="W97" s="34"/>
      <c r="X97" s="211" t="str">
        <f>IF($H97="","",IF(EXACT(ASC(VLOOKUP($H97,TSギフト商品コード!$A$2:$H$10000,8,0)),1),VLOOKUP($H97,TSギフト商品コード!$A$2:$H$10000,4,0),IF($I$6=0%,VLOOKUP($H97,TSギフト商品コード!$A$2:$H$10000,4,0),IF($I$6=3%,VLOOKUP($H97,TSギフト商品コード!$A$2:$H$10000,5,0),IF($I$6=5%,VLOOKUP($H97,TSギフト商品コード!$A$2:$H$10000,6,0),IF($I$6=10%,VLOOKUP($H97,TSギフト商品コード!$A$2:$H$10000,7,0),""))))))</f>
        <v/>
      </c>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row>
    <row r="98" spans="1:61" s="183" customFormat="1" ht="20.100000000000001" customHeight="1" x14ac:dyDescent="0.15">
      <c r="A98" s="213">
        <v>88</v>
      </c>
      <c r="B98" s="136"/>
      <c r="C98" s="258"/>
      <c r="D98" s="258"/>
      <c r="E98" s="258"/>
      <c r="F98" s="258"/>
      <c r="G98" s="4"/>
      <c r="H98" s="5"/>
      <c r="I98" s="212"/>
      <c r="J98" s="254" t="str">
        <f>IF($H98="","",VLOOKUP($H98,TSギフト商品コード!$A$1:$H$10000,2,0))</f>
        <v/>
      </c>
      <c r="K98" s="184" t="str">
        <f>IF($H98="","",IF(EXACT(ASC(VLOOKUP($H98,TSギフト商品コード!$A$1:$H$10000,8,0)),1),VLOOKUP($H98,TSギフト商品コード!$A$1:$H$10000,3,0),ROUNDDOWN((1-$I$6)*VLOOKUP($H98,TSギフト商品コード!$A$1:$H$10000,3,0),0)))</f>
        <v/>
      </c>
      <c r="L98" s="185" t="str">
        <f t="shared" si="1"/>
        <v/>
      </c>
      <c r="M98" s="288"/>
      <c r="N98" s="5"/>
      <c r="O98" s="5"/>
      <c r="P98" s="5"/>
      <c r="Q98" s="5"/>
      <c r="R98" s="256"/>
      <c r="S98" s="256"/>
      <c r="T98" s="5"/>
      <c r="U98" s="5"/>
      <c r="V98" s="265"/>
      <c r="W98" s="34"/>
      <c r="X98" s="211" t="str">
        <f>IF($H98="","",IF(EXACT(ASC(VLOOKUP($H98,TSギフト商品コード!$A$2:$H$10000,8,0)),1),VLOOKUP($H98,TSギフト商品コード!$A$2:$H$10000,4,0),IF($I$6=0%,VLOOKUP($H98,TSギフト商品コード!$A$2:$H$10000,4,0),IF($I$6=3%,VLOOKUP($H98,TSギフト商品コード!$A$2:$H$10000,5,0),IF($I$6=5%,VLOOKUP($H98,TSギフト商品コード!$A$2:$H$10000,6,0),IF($I$6=10%,VLOOKUP($H98,TSギフト商品コード!$A$2:$H$10000,7,0),""))))))</f>
        <v/>
      </c>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row>
    <row r="99" spans="1:61" s="183" customFormat="1" ht="20.100000000000001" customHeight="1" x14ac:dyDescent="0.15">
      <c r="A99" s="213">
        <v>89</v>
      </c>
      <c r="B99" s="136"/>
      <c r="C99" s="258"/>
      <c r="D99" s="258"/>
      <c r="E99" s="258"/>
      <c r="F99" s="258"/>
      <c r="G99" s="4"/>
      <c r="H99" s="5"/>
      <c r="I99" s="212"/>
      <c r="J99" s="254" t="str">
        <f>IF($H99="","",VLOOKUP($H99,TSギフト商品コード!$A$1:$H$10000,2,0))</f>
        <v/>
      </c>
      <c r="K99" s="184" t="str">
        <f>IF($H99="","",IF(EXACT(ASC(VLOOKUP($H99,TSギフト商品コード!$A$1:$H$10000,8,0)),1),VLOOKUP($H99,TSギフト商品コード!$A$1:$H$10000,3,0),ROUNDDOWN((1-$I$6)*VLOOKUP($H99,TSギフト商品コード!$A$1:$H$10000,3,0),0)))</f>
        <v/>
      </c>
      <c r="L99" s="185" t="str">
        <f t="shared" si="1"/>
        <v/>
      </c>
      <c r="M99" s="288"/>
      <c r="N99" s="5"/>
      <c r="O99" s="5"/>
      <c r="P99" s="5"/>
      <c r="Q99" s="5"/>
      <c r="R99" s="256"/>
      <c r="S99" s="256"/>
      <c r="T99" s="5"/>
      <c r="U99" s="5"/>
      <c r="V99" s="265"/>
      <c r="W99" s="34"/>
      <c r="X99" s="211" t="str">
        <f>IF($H99="","",IF(EXACT(ASC(VLOOKUP($H99,TSギフト商品コード!$A$2:$H$10000,8,0)),1),VLOOKUP($H99,TSギフト商品コード!$A$2:$H$10000,4,0),IF($I$6=0%,VLOOKUP($H99,TSギフト商品コード!$A$2:$H$10000,4,0),IF($I$6=3%,VLOOKUP($H99,TSギフト商品コード!$A$2:$H$10000,5,0),IF($I$6=5%,VLOOKUP($H99,TSギフト商品コード!$A$2:$H$10000,6,0),IF($I$6=10%,VLOOKUP($H99,TSギフト商品コード!$A$2:$H$10000,7,0),""))))))</f>
        <v/>
      </c>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row>
    <row r="100" spans="1:61" s="183" customFormat="1" ht="20.100000000000001" customHeight="1" x14ac:dyDescent="0.15">
      <c r="A100" s="213">
        <v>90</v>
      </c>
      <c r="B100" s="136"/>
      <c r="C100" s="258"/>
      <c r="D100" s="258"/>
      <c r="E100" s="258"/>
      <c r="F100" s="258"/>
      <c r="G100" s="4"/>
      <c r="H100" s="5"/>
      <c r="I100" s="212"/>
      <c r="J100" s="254" t="str">
        <f>IF($H100="","",VLOOKUP($H100,TSギフト商品コード!$A$1:$H$10000,2,0))</f>
        <v/>
      </c>
      <c r="K100" s="184" t="str">
        <f>IF($H100="","",IF(EXACT(ASC(VLOOKUP($H100,TSギフト商品コード!$A$1:$H$10000,8,0)),1),VLOOKUP($H100,TSギフト商品コード!$A$1:$H$10000,3,0),ROUNDDOWN((1-$I$6)*VLOOKUP($H100,TSギフト商品コード!$A$1:$H$10000,3,0),0)))</f>
        <v/>
      </c>
      <c r="L100" s="185" t="str">
        <f t="shared" si="1"/>
        <v/>
      </c>
      <c r="M100" s="288"/>
      <c r="N100" s="5"/>
      <c r="O100" s="5"/>
      <c r="P100" s="5"/>
      <c r="Q100" s="5"/>
      <c r="R100" s="256"/>
      <c r="S100" s="256"/>
      <c r="T100" s="5"/>
      <c r="U100" s="5"/>
      <c r="V100" s="265"/>
      <c r="W100" s="34"/>
      <c r="X100" s="211" t="str">
        <f>IF($H100="","",IF(EXACT(ASC(VLOOKUP($H100,TSギフト商品コード!$A$2:$H$10000,8,0)),1),VLOOKUP($H100,TSギフト商品コード!$A$2:$H$10000,4,0),IF($I$6=0%,VLOOKUP($H100,TSギフト商品コード!$A$2:$H$10000,4,0),IF($I$6=3%,VLOOKUP($H100,TSギフト商品コード!$A$2:$H$10000,5,0),IF($I$6=5%,VLOOKUP($H100,TSギフト商品コード!$A$2:$H$10000,6,0),IF($I$6=10%,VLOOKUP($H100,TSギフト商品コード!$A$2:$H$10000,7,0),""))))))</f>
        <v/>
      </c>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row>
    <row r="101" spans="1:61" s="183" customFormat="1" ht="20.100000000000001" customHeight="1" x14ac:dyDescent="0.15">
      <c r="A101" s="213">
        <v>91</v>
      </c>
      <c r="B101" s="136"/>
      <c r="C101" s="258"/>
      <c r="D101" s="258"/>
      <c r="E101" s="258"/>
      <c r="F101" s="258"/>
      <c r="G101" s="4"/>
      <c r="H101" s="5"/>
      <c r="I101" s="212"/>
      <c r="J101" s="254" t="str">
        <f>IF($H101="","",VLOOKUP($H101,TSギフト商品コード!$A$1:$H$10000,2,0))</f>
        <v/>
      </c>
      <c r="K101" s="184" t="str">
        <f>IF($H101="","",IF(EXACT(ASC(VLOOKUP($H101,TSギフト商品コード!$A$1:$H$10000,8,0)),1),VLOOKUP($H101,TSギフト商品コード!$A$1:$H$10000,3,0),ROUNDDOWN((1-$I$6)*VLOOKUP($H101,TSギフト商品コード!$A$1:$H$10000,3,0),0)))</f>
        <v/>
      </c>
      <c r="L101" s="185" t="str">
        <f t="shared" si="1"/>
        <v/>
      </c>
      <c r="M101" s="288"/>
      <c r="N101" s="5"/>
      <c r="O101" s="5"/>
      <c r="P101" s="5"/>
      <c r="Q101" s="5"/>
      <c r="R101" s="256"/>
      <c r="S101" s="256"/>
      <c r="T101" s="5"/>
      <c r="U101" s="5"/>
      <c r="V101" s="265"/>
      <c r="W101" s="34"/>
      <c r="X101" s="211" t="str">
        <f>IF($H101="","",IF(EXACT(ASC(VLOOKUP($H101,TSギフト商品コード!$A$2:$H$10000,8,0)),1),VLOOKUP($H101,TSギフト商品コード!$A$2:$H$10000,4,0),IF($I$6=0%,VLOOKUP($H101,TSギフト商品コード!$A$2:$H$10000,4,0),IF($I$6=3%,VLOOKUP($H101,TSギフト商品コード!$A$2:$H$10000,5,0),IF($I$6=5%,VLOOKUP($H101,TSギフト商品コード!$A$2:$H$10000,6,0),IF($I$6=10%,VLOOKUP($H101,TSギフト商品コード!$A$2:$H$10000,7,0),""))))))</f>
        <v/>
      </c>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row>
    <row r="102" spans="1:61" s="183" customFormat="1" ht="20.100000000000001" customHeight="1" x14ac:dyDescent="0.15">
      <c r="A102" s="213">
        <v>92</v>
      </c>
      <c r="B102" s="136"/>
      <c r="C102" s="258"/>
      <c r="D102" s="258"/>
      <c r="E102" s="258"/>
      <c r="F102" s="258"/>
      <c r="G102" s="4"/>
      <c r="H102" s="5"/>
      <c r="I102" s="212"/>
      <c r="J102" s="254" t="str">
        <f>IF($H102="","",VLOOKUP($H102,TSギフト商品コード!$A$1:$H$10000,2,0))</f>
        <v/>
      </c>
      <c r="K102" s="184" t="str">
        <f>IF($H102="","",IF(EXACT(ASC(VLOOKUP($H102,TSギフト商品コード!$A$1:$H$10000,8,0)),1),VLOOKUP($H102,TSギフト商品コード!$A$1:$H$10000,3,0),ROUNDDOWN((1-$I$6)*VLOOKUP($H102,TSギフト商品コード!$A$1:$H$10000,3,0),0)))</f>
        <v/>
      </c>
      <c r="L102" s="185" t="str">
        <f t="shared" si="1"/>
        <v/>
      </c>
      <c r="M102" s="288"/>
      <c r="N102" s="5"/>
      <c r="O102" s="5"/>
      <c r="P102" s="5"/>
      <c r="Q102" s="5"/>
      <c r="R102" s="256"/>
      <c r="S102" s="256"/>
      <c r="T102" s="5"/>
      <c r="U102" s="5"/>
      <c r="V102" s="265"/>
      <c r="W102" s="34"/>
      <c r="X102" s="211" t="str">
        <f>IF($H102="","",IF(EXACT(ASC(VLOOKUP($H102,TSギフト商品コード!$A$2:$H$10000,8,0)),1),VLOOKUP($H102,TSギフト商品コード!$A$2:$H$10000,4,0),IF($I$6=0%,VLOOKUP($H102,TSギフト商品コード!$A$2:$H$10000,4,0),IF($I$6=3%,VLOOKUP($H102,TSギフト商品コード!$A$2:$H$10000,5,0),IF($I$6=5%,VLOOKUP($H102,TSギフト商品コード!$A$2:$H$10000,6,0),IF($I$6=10%,VLOOKUP($H102,TSギフト商品コード!$A$2:$H$10000,7,0),""))))))</f>
        <v/>
      </c>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row>
    <row r="103" spans="1:61" s="183" customFormat="1" ht="20.100000000000001" customHeight="1" x14ac:dyDescent="0.15">
      <c r="A103" s="213">
        <v>93</v>
      </c>
      <c r="B103" s="136"/>
      <c r="C103" s="258"/>
      <c r="D103" s="258"/>
      <c r="E103" s="258"/>
      <c r="F103" s="258"/>
      <c r="G103" s="4"/>
      <c r="H103" s="5"/>
      <c r="I103" s="212"/>
      <c r="J103" s="254" t="str">
        <f>IF($H103="","",VLOOKUP($H103,TSギフト商品コード!$A$1:$H$10000,2,0))</f>
        <v/>
      </c>
      <c r="K103" s="184" t="str">
        <f>IF($H103="","",IF(EXACT(ASC(VLOOKUP($H103,TSギフト商品コード!$A$1:$H$10000,8,0)),1),VLOOKUP($H103,TSギフト商品コード!$A$1:$H$10000,3,0),ROUNDDOWN((1-$I$6)*VLOOKUP($H103,TSギフト商品コード!$A$1:$H$10000,3,0),0)))</f>
        <v/>
      </c>
      <c r="L103" s="185" t="str">
        <f t="shared" si="1"/>
        <v/>
      </c>
      <c r="M103" s="288"/>
      <c r="N103" s="5"/>
      <c r="O103" s="5"/>
      <c r="P103" s="5"/>
      <c r="Q103" s="5"/>
      <c r="R103" s="256"/>
      <c r="S103" s="256"/>
      <c r="T103" s="5"/>
      <c r="U103" s="5"/>
      <c r="V103" s="265"/>
      <c r="W103" s="34"/>
      <c r="X103" s="211" t="str">
        <f>IF($H103="","",IF(EXACT(ASC(VLOOKUP($H103,TSギフト商品コード!$A$2:$H$10000,8,0)),1),VLOOKUP($H103,TSギフト商品コード!$A$2:$H$10000,4,0),IF($I$6=0%,VLOOKUP($H103,TSギフト商品コード!$A$2:$H$10000,4,0),IF($I$6=3%,VLOOKUP($H103,TSギフト商品コード!$A$2:$H$10000,5,0),IF($I$6=5%,VLOOKUP($H103,TSギフト商品コード!$A$2:$H$10000,6,0),IF($I$6=10%,VLOOKUP($H103,TSギフト商品コード!$A$2:$H$10000,7,0),""))))))</f>
        <v/>
      </c>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row>
    <row r="104" spans="1:61" s="183" customFormat="1" ht="20.100000000000001" customHeight="1" x14ac:dyDescent="0.15">
      <c r="A104" s="213">
        <v>94</v>
      </c>
      <c r="B104" s="136"/>
      <c r="C104" s="258"/>
      <c r="D104" s="258"/>
      <c r="E104" s="258"/>
      <c r="F104" s="258"/>
      <c r="G104" s="4"/>
      <c r="H104" s="5"/>
      <c r="I104" s="212"/>
      <c r="J104" s="254" t="str">
        <f>IF($H104="","",VLOOKUP($H104,TSギフト商品コード!$A$1:$H$10000,2,0))</f>
        <v/>
      </c>
      <c r="K104" s="184" t="str">
        <f>IF($H104="","",IF(EXACT(ASC(VLOOKUP($H104,TSギフト商品コード!$A$1:$H$10000,8,0)),1),VLOOKUP($H104,TSギフト商品コード!$A$1:$H$10000,3,0),ROUNDDOWN((1-$I$6)*VLOOKUP($H104,TSギフト商品コード!$A$1:$H$10000,3,0),0)))</f>
        <v/>
      </c>
      <c r="L104" s="185" t="str">
        <f t="shared" si="1"/>
        <v/>
      </c>
      <c r="M104" s="288"/>
      <c r="N104" s="5"/>
      <c r="O104" s="5"/>
      <c r="P104" s="5"/>
      <c r="Q104" s="5"/>
      <c r="R104" s="256"/>
      <c r="S104" s="256"/>
      <c r="T104" s="5"/>
      <c r="U104" s="5"/>
      <c r="V104" s="265"/>
      <c r="W104" s="34"/>
      <c r="X104" s="211" t="str">
        <f>IF($H104="","",IF(EXACT(ASC(VLOOKUP($H104,TSギフト商品コード!$A$2:$H$10000,8,0)),1),VLOOKUP($H104,TSギフト商品コード!$A$2:$H$10000,4,0),IF($I$6=0%,VLOOKUP($H104,TSギフト商品コード!$A$2:$H$10000,4,0),IF($I$6=3%,VLOOKUP($H104,TSギフト商品コード!$A$2:$H$10000,5,0),IF($I$6=5%,VLOOKUP($H104,TSギフト商品コード!$A$2:$H$10000,6,0),IF($I$6=10%,VLOOKUP($H104,TSギフト商品コード!$A$2:$H$10000,7,0),""))))))</f>
        <v/>
      </c>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row>
    <row r="105" spans="1:61" s="183" customFormat="1" ht="20.100000000000001" customHeight="1" x14ac:dyDescent="0.15">
      <c r="A105" s="213">
        <v>95</v>
      </c>
      <c r="B105" s="136"/>
      <c r="C105" s="258"/>
      <c r="D105" s="258"/>
      <c r="E105" s="258"/>
      <c r="F105" s="258"/>
      <c r="G105" s="4"/>
      <c r="H105" s="5"/>
      <c r="I105" s="212"/>
      <c r="J105" s="254" t="str">
        <f>IF($H105="","",VLOOKUP($H105,TSギフト商品コード!$A$1:$H$10000,2,0))</f>
        <v/>
      </c>
      <c r="K105" s="184" t="str">
        <f>IF($H105="","",IF(EXACT(ASC(VLOOKUP($H105,TSギフト商品コード!$A$1:$H$10000,8,0)),1),VLOOKUP($H105,TSギフト商品コード!$A$1:$H$10000,3,0),ROUNDDOWN((1-$I$6)*VLOOKUP($H105,TSギフト商品コード!$A$1:$H$10000,3,0),0)))</f>
        <v/>
      </c>
      <c r="L105" s="185" t="str">
        <f t="shared" si="1"/>
        <v/>
      </c>
      <c r="M105" s="288"/>
      <c r="N105" s="5"/>
      <c r="O105" s="5"/>
      <c r="P105" s="5"/>
      <c r="Q105" s="5"/>
      <c r="R105" s="256"/>
      <c r="S105" s="256"/>
      <c r="T105" s="5"/>
      <c r="U105" s="5"/>
      <c r="V105" s="265"/>
      <c r="W105" s="34"/>
      <c r="X105" s="211" t="str">
        <f>IF($H105="","",IF(EXACT(ASC(VLOOKUP($H105,TSギフト商品コード!$A$2:$H$10000,8,0)),1),VLOOKUP($H105,TSギフト商品コード!$A$2:$H$10000,4,0),IF($I$6=0%,VLOOKUP($H105,TSギフト商品コード!$A$2:$H$10000,4,0),IF($I$6=3%,VLOOKUP($H105,TSギフト商品コード!$A$2:$H$10000,5,0),IF($I$6=5%,VLOOKUP($H105,TSギフト商品コード!$A$2:$H$10000,6,0),IF($I$6=10%,VLOOKUP($H105,TSギフト商品コード!$A$2:$H$10000,7,0),""))))))</f>
        <v/>
      </c>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row>
    <row r="106" spans="1:61" s="183" customFormat="1" ht="20.100000000000001" customHeight="1" x14ac:dyDescent="0.15">
      <c r="A106" s="213">
        <v>96</v>
      </c>
      <c r="B106" s="136"/>
      <c r="C106" s="258"/>
      <c r="D106" s="258"/>
      <c r="E106" s="258"/>
      <c r="F106" s="258"/>
      <c r="G106" s="4"/>
      <c r="H106" s="5"/>
      <c r="I106" s="212"/>
      <c r="J106" s="254" t="str">
        <f>IF($H106="","",VLOOKUP($H106,TSギフト商品コード!$A$1:$H$10000,2,0))</f>
        <v/>
      </c>
      <c r="K106" s="184" t="str">
        <f>IF($H106="","",IF(EXACT(ASC(VLOOKUP($H106,TSギフト商品コード!$A$1:$H$10000,8,0)),1),VLOOKUP($H106,TSギフト商品コード!$A$1:$H$10000,3,0),ROUNDDOWN((1-$I$6)*VLOOKUP($H106,TSギフト商品コード!$A$1:$H$10000,3,0),0)))</f>
        <v/>
      </c>
      <c r="L106" s="185" t="str">
        <f t="shared" si="1"/>
        <v/>
      </c>
      <c r="M106" s="288"/>
      <c r="N106" s="5"/>
      <c r="O106" s="5"/>
      <c r="P106" s="5"/>
      <c r="Q106" s="5"/>
      <c r="R106" s="256"/>
      <c r="S106" s="256"/>
      <c r="T106" s="5"/>
      <c r="U106" s="5"/>
      <c r="V106" s="265"/>
      <c r="W106" s="34"/>
      <c r="X106" s="211" t="str">
        <f>IF($H106="","",IF(EXACT(ASC(VLOOKUP($H106,TSギフト商品コード!$A$2:$H$10000,8,0)),1),VLOOKUP($H106,TSギフト商品コード!$A$2:$H$10000,4,0),IF($I$6=0%,VLOOKUP($H106,TSギフト商品コード!$A$2:$H$10000,4,0),IF($I$6=3%,VLOOKUP($H106,TSギフト商品コード!$A$2:$H$10000,5,0),IF($I$6=5%,VLOOKUP($H106,TSギフト商品コード!$A$2:$H$10000,6,0),IF($I$6=10%,VLOOKUP($H106,TSギフト商品コード!$A$2:$H$10000,7,0),""))))))</f>
        <v/>
      </c>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row>
    <row r="107" spans="1:61" s="183" customFormat="1" ht="20.100000000000001" customHeight="1" x14ac:dyDescent="0.15">
      <c r="A107" s="213">
        <v>97</v>
      </c>
      <c r="B107" s="136"/>
      <c r="C107" s="258"/>
      <c r="D107" s="258"/>
      <c r="E107" s="258"/>
      <c r="F107" s="258"/>
      <c r="G107" s="4"/>
      <c r="H107" s="5"/>
      <c r="I107" s="212"/>
      <c r="J107" s="254" t="str">
        <f>IF($H107="","",VLOOKUP($H107,TSギフト商品コード!$A$1:$H$10000,2,0))</f>
        <v/>
      </c>
      <c r="K107" s="184" t="str">
        <f>IF($H107="","",IF(EXACT(ASC(VLOOKUP($H107,TSギフト商品コード!$A$1:$H$10000,8,0)),1),VLOOKUP($H107,TSギフト商品コード!$A$1:$H$10000,3,0),ROUNDDOWN((1-$I$6)*VLOOKUP($H107,TSギフト商品コード!$A$1:$H$10000,3,0),0)))</f>
        <v/>
      </c>
      <c r="L107" s="185" t="str">
        <f t="shared" si="1"/>
        <v/>
      </c>
      <c r="M107" s="288"/>
      <c r="N107" s="5"/>
      <c r="O107" s="5"/>
      <c r="P107" s="5"/>
      <c r="Q107" s="5"/>
      <c r="R107" s="256"/>
      <c r="S107" s="256"/>
      <c r="T107" s="5"/>
      <c r="U107" s="5"/>
      <c r="V107" s="265"/>
      <c r="W107" s="34"/>
      <c r="X107" s="211" t="str">
        <f>IF($H107="","",IF(EXACT(ASC(VLOOKUP($H107,TSギフト商品コード!$A$2:$H$10000,8,0)),1),VLOOKUP($H107,TSギフト商品コード!$A$2:$H$10000,4,0),IF($I$6=0%,VLOOKUP($H107,TSギフト商品コード!$A$2:$H$10000,4,0),IF($I$6=3%,VLOOKUP($H107,TSギフト商品コード!$A$2:$H$10000,5,0),IF($I$6=5%,VLOOKUP($H107,TSギフト商品コード!$A$2:$H$10000,6,0),IF($I$6=10%,VLOOKUP($H107,TSギフト商品コード!$A$2:$H$10000,7,0),""))))))</f>
        <v/>
      </c>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row>
    <row r="108" spans="1:61" s="183" customFormat="1" ht="20.100000000000001" customHeight="1" x14ac:dyDescent="0.15">
      <c r="A108" s="213">
        <v>98</v>
      </c>
      <c r="B108" s="136"/>
      <c r="C108" s="258"/>
      <c r="D108" s="258"/>
      <c r="E108" s="258"/>
      <c r="F108" s="258"/>
      <c r="G108" s="4"/>
      <c r="H108" s="5"/>
      <c r="I108" s="212"/>
      <c r="J108" s="254" t="str">
        <f>IF($H108="","",VLOOKUP($H108,TSギフト商品コード!$A$1:$H$10000,2,0))</f>
        <v/>
      </c>
      <c r="K108" s="184" t="str">
        <f>IF($H108="","",IF(EXACT(ASC(VLOOKUP($H108,TSギフト商品コード!$A$1:$H$10000,8,0)),1),VLOOKUP($H108,TSギフト商品コード!$A$1:$H$10000,3,0),ROUNDDOWN((1-$I$6)*VLOOKUP($H108,TSギフト商品コード!$A$1:$H$10000,3,0),0)))</f>
        <v/>
      </c>
      <c r="L108" s="185" t="str">
        <f t="shared" si="1"/>
        <v/>
      </c>
      <c r="M108" s="288"/>
      <c r="N108" s="5"/>
      <c r="O108" s="5"/>
      <c r="P108" s="5"/>
      <c r="Q108" s="5"/>
      <c r="R108" s="256"/>
      <c r="S108" s="256"/>
      <c r="T108" s="5"/>
      <c r="U108" s="5"/>
      <c r="V108" s="265"/>
      <c r="W108" s="34"/>
      <c r="X108" s="211" t="str">
        <f>IF($H108="","",IF(EXACT(ASC(VLOOKUP($H108,TSギフト商品コード!$A$2:$H$10000,8,0)),1),VLOOKUP($H108,TSギフト商品コード!$A$2:$H$10000,4,0),IF($I$6=0%,VLOOKUP($H108,TSギフト商品コード!$A$2:$H$10000,4,0),IF($I$6=3%,VLOOKUP($H108,TSギフト商品コード!$A$2:$H$10000,5,0),IF($I$6=5%,VLOOKUP($H108,TSギフト商品コード!$A$2:$H$10000,6,0),IF($I$6=10%,VLOOKUP($H108,TSギフト商品コード!$A$2:$H$10000,7,0),""))))))</f>
        <v/>
      </c>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row>
    <row r="109" spans="1:61" s="183" customFormat="1" ht="20.100000000000001" customHeight="1" x14ac:dyDescent="0.15">
      <c r="A109" s="213">
        <v>99</v>
      </c>
      <c r="B109" s="136"/>
      <c r="C109" s="258"/>
      <c r="D109" s="258"/>
      <c r="E109" s="258"/>
      <c r="F109" s="258"/>
      <c r="G109" s="4"/>
      <c r="H109" s="5"/>
      <c r="I109" s="212"/>
      <c r="J109" s="254" t="str">
        <f>IF($H109="","",VLOOKUP($H109,TSギフト商品コード!$A$1:$H$10000,2,0))</f>
        <v/>
      </c>
      <c r="K109" s="184" t="str">
        <f>IF($H109="","",IF(EXACT(ASC(VLOOKUP($H109,TSギフト商品コード!$A$1:$H$10000,8,0)),1),VLOOKUP($H109,TSギフト商品コード!$A$1:$H$10000,3,0),ROUNDDOWN((1-$I$6)*VLOOKUP($H109,TSギフト商品コード!$A$1:$H$10000,3,0),0)))</f>
        <v/>
      </c>
      <c r="L109" s="185" t="str">
        <f t="shared" si="1"/>
        <v/>
      </c>
      <c r="M109" s="288"/>
      <c r="N109" s="5"/>
      <c r="O109" s="5"/>
      <c r="P109" s="5"/>
      <c r="Q109" s="5"/>
      <c r="R109" s="256"/>
      <c r="S109" s="256"/>
      <c r="T109" s="5"/>
      <c r="U109" s="5"/>
      <c r="V109" s="265"/>
      <c r="W109" s="34"/>
      <c r="X109" s="211" t="str">
        <f>IF($H109="","",IF(EXACT(ASC(VLOOKUP($H109,TSギフト商品コード!$A$2:$H$10000,8,0)),1),VLOOKUP($H109,TSギフト商品コード!$A$2:$H$10000,4,0),IF($I$6=0%,VLOOKUP($H109,TSギフト商品コード!$A$2:$H$10000,4,0),IF($I$6=3%,VLOOKUP($H109,TSギフト商品コード!$A$2:$H$10000,5,0),IF($I$6=5%,VLOOKUP($H109,TSギフト商品コード!$A$2:$H$10000,6,0),IF($I$6=10%,VLOOKUP($H109,TSギフト商品コード!$A$2:$H$10000,7,0),""))))))</f>
        <v/>
      </c>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4"/>
    </row>
    <row r="110" spans="1:61" s="183" customFormat="1" ht="20.100000000000001" customHeight="1" x14ac:dyDescent="0.15">
      <c r="A110" s="213">
        <v>100</v>
      </c>
      <c r="B110" s="136"/>
      <c r="C110" s="258"/>
      <c r="D110" s="258"/>
      <c r="E110" s="258"/>
      <c r="F110" s="258"/>
      <c r="G110" s="4"/>
      <c r="H110" s="5"/>
      <c r="I110" s="212"/>
      <c r="J110" s="254" t="str">
        <f>IF($H110="","",VLOOKUP($H110,TSギフト商品コード!$A$1:$H$10000,2,0))</f>
        <v/>
      </c>
      <c r="K110" s="184" t="str">
        <f>IF($H110="","",IF(EXACT(ASC(VLOOKUP($H110,TSギフト商品コード!$A$1:$H$10000,8,0)),1),VLOOKUP($H110,TSギフト商品コード!$A$1:$H$10000,3,0),ROUNDDOWN((1-$I$6)*VLOOKUP($H110,TSギフト商品コード!$A$1:$H$10000,3,0),0)))</f>
        <v/>
      </c>
      <c r="L110" s="185" t="str">
        <f t="shared" si="1"/>
        <v/>
      </c>
      <c r="M110" s="288"/>
      <c r="N110" s="5"/>
      <c r="O110" s="5"/>
      <c r="P110" s="5"/>
      <c r="Q110" s="5"/>
      <c r="R110" s="256"/>
      <c r="S110" s="256"/>
      <c r="T110" s="5"/>
      <c r="U110" s="5"/>
      <c r="V110" s="265"/>
      <c r="W110" s="34"/>
      <c r="X110" s="211" t="str">
        <f>IF($H110="","",IF(EXACT(ASC(VLOOKUP($H110,TSギフト商品コード!$A$2:$H$10000,8,0)),1),VLOOKUP($H110,TSギフト商品コード!$A$2:$H$10000,4,0),IF($I$6=0%,VLOOKUP($H110,TSギフト商品コード!$A$2:$H$10000,4,0),IF($I$6=3%,VLOOKUP($H110,TSギフト商品コード!$A$2:$H$10000,5,0),IF($I$6=5%,VLOOKUP($H110,TSギフト商品コード!$A$2:$H$10000,6,0),IF($I$6=10%,VLOOKUP($H110,TSギフト商品コード!$A$2:$H$10000,7,0),""))))))</f>
        <v/>
      </c>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row>
    <row r="111" spans="1:61" s="183" customFormat="1" ht="20.100000000000001" customHeight="1" x14ac:dyDescent="0.15">
      <c r="A111" s="213">
        <v>101</v>
      </c>
      <c r="B111" s="136"/>
      <c r="C111" s="258"/>
      <c r="D111" s="258"/>
      <c r="E111" s="258"/>
      <c r="F111" s="258"/>
      <c r="G111" s="4"/>
      <c r="H111" s="5"/>
      <c r="I111" s="212"/>
      <c r="J111" s="254" t="str">
        <f>IF($H111="","",VLOOKUP($H111,TSギフト商品コード!$A$1:$H$10000,2,0))</f>
        <v/>
      </c>
      <c r="K111" s="184" t="str">
        <f>IF($H111="","",IF(EXACT(ASC(VLOOKUP($H111,TSギフト商品コード!$A$1:$H$10000,8,0)),1),VLOOKUP($H111,TSギフト商品コード!$A$1:$H$10000,3,0),ROUNDDOWN((1-$I$6)*VLOOKUP($H111,TSギフト商品コード!$A$1:$H$10000,3,0),0)))</f>
        <v/>
      </c>
      <c r="L111" s="185" t="str">
        <f t="shared" si="1"/>
        <v/>
      </c>
      <c r="M111" s="288"/>
      <c r="N111" s="5"/>
      <c r="O111" s="5"/>
      <c r="P111" s="5"/>
      <c r="Q111" s="5"/>
      <c r="R111" s="256"/>
      <c r="S111" s="256"/>
      <c r="T111" s="5"/>
      <c r="U111" s="5"/>
      <c r="V111" s="265"/>
      <c r="W111" s="34"/>
      <c r="X111" s="211" t="str">
        <f>IF($H111="","",IF(EXACT(ASC(VLOOKUP($H111,TSギフト商品コード!$A$2:$H$10000,8,0)),1),VLOOKUP($H111,TSギフト商品コード!$A$2:$H$10000,4,0),IF($I$6=0%,VLOOKUP($H111,TSギフト商品コード!$A$2:$H$10000,4,0),IF($I$6=3%,VLOOKUP($H111,TSギフト商品コード!$A$2:$H$10000,5,0),IF($I$6=5%,VLOOKUP($H111,TSギフト商品コード!$A$2:$H$10000,6,0),IF($I$6=10%,VLOOKUP($H111,TSギフト商品コード!$A$2:$H$10000,7,0),""))))))</f>
        <v/>
      </c>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row>
    <row r="112" spans="1:61" s="183" customFormat="1" ht="20.100000000000001" customHeight="1" x14ac:dyDescent="0.15">
      <c r="A112" s="213">
        <v>102</v>
      </c>
      <c r="B112" s="136"/>
      <c r="C112" s="258"/>
      <c r="D112" s="258"/>
      <c r="E112" s="258"/>
      <c r="F112" s="258"/>
      <c r="G112" s="4"/>
      <c r="H112" s="5"/>
      <c r="I112" s="212"/>
      <c r="J112" s="254" t="str">
        <f>IF($H112="","",VLOOKUP($H112,TSギフト商品コード!$A$1:$H$10000,2,0))</f>
        <v/>
      </c>
      <c r="K112" s="184" t="str">
        <f>IF($H112="","",IF(EXACT(ASC(VLOOKUP($H112,TSギフト商品コード!$A$1:$H$10000,8,0)),1),VLOOKUP($H112,TSギフト商品コード!$A$1:$H$10000,3,0),ROUNDDOWN((1-$I$6)*VLOOKUP($H112,TSギフト商品コード!$A$1:$H$10000,3,0),0)))</f>
        <v/>
      </c>
      <c r="L112" s="185" t="str">
        <f t="shared" si="1"/>
        <v/>
      </c>
      <c r="M112" s="288"/>
      <c r="N112" s="5"/>
      <c r="O112" s="5"/>
      <c r="P112" s="5"/>
      <c r="Q112" s="5"/>
      <c r="R112" s="256"/>
      <c r="S112" s="256"/>
      <c r="T112" s="5"/>
      <c r="U112" s="5"/>
      <c r="V112" s="265"/>
      <c r="W112" s="34"/>
      <c r="X112" s="211" t="str">
        <f>IF($H112="","",IF(EXACT(ASC(VLOOKUP($H112,TSギフト商品コード!$A$2:$H$10000,8,0)),1),VLOOKUP($H112,TSギフト商品コード!$A$2:$H$10000,4,0),IF($I$6=0%,VLOOKUP($H112,TSギフト商品コード!$A$2:$H$10000,4,0),IF($I$6=3%,VLOOKUP($H112,TSギフト商品コード!$A$2:$H$10000,5,0),IF($I$6=5%,VLOOKUP($H112,TSギフト商品コード!$A$2:$H$10000,6,0),IF($I$6=10%,VLOOKUP($H112,TSギフト商品コード!$A$2:$H$10000,7,0),""))))))</f>
        <v/>
      </c>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row>
    <row r="113" spans="1:61" s="183" customFormat="1" ht="20.100000000000001" customHeight="1" x14ac:dyDescent="0.15">
      <c r="A113" s="213">
        <v>103</v>
      </c>
      <c r="B113" s="136"/>
      <c r="C113" s="258"/>
      <c r="D113" s="258"/>
      <c r="E113" s="258"/>
      <c r="F113" s="258"/>
      <c r="G113" s="4"/>
      <c r="H113" s="5"/>
      <c r="I113" s="212"/>
      <c r="J113" s="254" t="str">
        <f>IF($H113="","",VLOOKUP($H113,TSギフト商品コード!$A$1:$H$10000,2,0))</f>
        <v/>
      </c>
      <c r="K113" s="184" t="str">
        <f>IF($H113="","",IF(EXACT(ASC(VLOOKUP($H113,TSギフト商品コード!$A$1:$H$10000,8,0)),1),VLOOKUP($H113,TSギフト商品コード!$A$1:$H$10000,3,0),ROUNDDOWN((1-$I$6)*VLOOKUP($H113,TSギフト商品コード!$A$1:$H$10000,3,0),0)))</f>
        <v/>
      </c>
      <c r="L113" s="185" t="str">
        <f t="shared" si="1"/>
        <v/>
      </c>
      <c r="M113" s="288"/>
      <c r="N113" s="5"/>
      <c r="O113" s="5"/>
      <c r="P113" s="5"/>
      <c r="Q113" s="5"/>
      <c r="R113" s="256"/>
      <c r="S113" s="256"/>
      <c r="T113" s="5"/>
      <c r="U113" s="5"/>
      <c r="V113" s="265"/>
      <c r="W113" s="34"/>
      <c r="X113" s="211" t="str">
        <f>IF($H113="","",IF(EXACT(ASC(VLOOKUP($H113,TSギフト商品コード!$A$2:$H$10000,8,0)),1),VLOOKUP($H113,TSギフト商品コード!$A$2:$H$10000,4,0),IF($I$6=0%,VLOOKUP($H113,TSギフト商品コード!$A$2:$H$10000,4,0),IF($I$6=3%,VLOOKUP($H113,TSギフト商品コード!$A$2:$H$10000,5,0),IF($I$6=5%,VLOOKUP($H113,TSギフト商品コード!$A$2:$H$10000,6,0),IF($I$6=10%,VLOOKUP($H113,TSギフト商品コード!$A$2:$H$10000,7,0),""))))))</f>
        <v/>
      </c>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4"/>
    </row>
    <row r="114" spans="1:61" s="183" customFormat="1" ht="20.100000000000001" customHeight="1" x14ac:dyDescent="0.15">
      <c r="A114" s="213">
        <v>104</v>
      </c>
      <c r="B114" s="136"/>
      <c r="C114" s="258"/>
      <c r="D114" s="258"/>
      <c r="E114" s="258"/>
      <c r="F114" s="258"/>
      <c r="G114" s="4"/>
      <c r="H114" s="5"/>
      <c r="I114" s="212"/>
      <c r="J114" s="254" t="str">
        <f>IF($H114="","",VLOOKUP($H114,TSギフト商品コード!$A$1:$H$10000,2,0))</f>
        <v/>
      </c>
      <c r="K114" s="184" t="str">
        <f>IF($H114="","",IF(EXACT(ASC(VLOOKUP($H114,TSギフト商品コード!$A$1:$H$10000,8,0)),1),VLOOKUP($H114,TSギフト商品コード!$A$1:$H$10000,3,0),ROUNDDOWN((1-$I$6)*VLOOKUP($H114,TSギフト商品コード!$A$1:$H$10000,3,0),0)))</f>
        <v/>
      </c>
      <c r="L114" s="185" t="str">
        <f t="shared" si="1"/>
        <v/>
      </c>
      <c r="M114" s="288"/>
      <c r="N114" s="5"/>
      <c r="O114" s="5"/>
      <c r="P114" s="5"/>
      <c r="Q114" s="5"/>
      <c r="R114" s="256"/>
      <c r="S114" s="256"/>
      <c r="T114" s="5"/>
      <c r="U114" s="5"/>
      <c r="V114" s="265"/>
      <c r="W114" s="34"/>
      <c r="X114" s="211" t="str">
        <f>IF($H114="","",IF(EXACT(ASC(VLOOKUP($H114,TSギフト商品コード!$A$2:$H$10000,8,0)),1),VLOOKUP($H114,TSギフト商品コード!$A$2:$H$10000,4,0),IF($I$6=0%,VLOOKUP($H114,TSギフト商品コード!$A$2:$H$10000,4,0),IF($I$6=3%,VLOOKUP($H114,TSギフト商品コード!$A$2:$H$10000,5,0),IF($I$6=5%,VLOOKUP($H114,TSギフト商品コード!$A$2:$H$10000,6,0),IF($I$6=10%,VLOOKUP($H114,TSギフト商品コード!$A$2:$H$10000,7,0),""))))))</f>
        <v/>
      </c>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row>
    <row r="115" spans="1:61" s="183" customFormat="1" ht="20.100000000000001" customHeight="1" x14ac:dyDescent="0.15">
      <c r="A115" s="213">
        <v>105</v>
      </c>
      <c r="B115" s="136"/>
      <c r="C115" s="258"/>
      <c r="D115" s="258"/>
      <c r="E115" s="258"/>
      <c r="F115" s="258"/>
      <c r="G115" s="4"/>
      <c r="H115" s="5"/>
      <c r="I115" s="212"/>
      <c r="J115" s="254" t="str">
        <f>IF($H115="","",VLOOKUP($H115,TSギフト商品コード!$A$1:$H$10000,2,0))</f>
        <v/>
      </c>
      <c r="K115" s="184" t="str">
        <f>IF($H115="","",IF(EXACT(ASC(VLOOKUP($H115,TSギフト商品コード!$A$1:$H$10000,8,0)),1),VLOOKUP($H115,TSギフト商品コード!$A$1:$H$10000,3,0),ROUNDDOWN((1-$I$6)*VLOOKUP($H115,TSギフト商品コード!$A$1:$H$10000,3,0),0)))</f>
        <v/>
      </c>
      <c r="L115" s="185" t="str">
        <f t="shared" si="1"/>
        <v/>
      </c>
      <c r="M115" s="288"/>
      <c r="N115" s="5"/>
      <c r="O115" s="5"/>
      <c r="P115" s="5"/>
      <c r="Q115" s="5"/>
      <c r="R115" s="256"/>
      <c r="S115" s="256"/>
      <c r="T115" s="5"/>
      <c r="U115" s="5"/>
      <c r="V115" s="265"/>
      <c r="W115" s="34"/>
      <c r="X115" s="211" t="str">
        <f>IF($H115="","",IF(EXACT(ASC(VLOOKUP($H115,TSギフト商品コード!$A$2:$H$10000,8,0)),1),VLOOKUP($H115,TSギフト商品コード!$A$2:$H$10000,4,0),IF($I$6=0%,VLOOKUP($H115,TSギフト商品コード!$A$2:$H$10000,4,0),IF($I$6=3%,VLOOKUP($H115,TSギフト商品コード!$A$2:$H$10000,5,0),IF($I$6=5%,VLOOKUP($H115,TSギフト商品コード!$A$2:$H$10000,6,0),IF($I$6=10%,VLOOKUP($H115,TSギフト商品コード!$A$2:$H$10000,7,0),""))))))</f>
        <v/>
      </c>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row>
    <row r="116" spans="1:61" s="183" customFormat="1" ht="20.100000000000001" customHeight="1" x14ac:dyDescent="0.15">
      <c r="A116" s="213">
        <v>106</v>
      </c>
      <c r="B116" s="136"/>
      <c r="C116" s="258"/>
      <c r="D116" s="258"/>
      <c r="E116" s="258"/>
      <c r="F116" s="258"/>
      <c r="G116" s="4"/>
      <c r="H116" s="5"/>
      <c r="I116" s="212"/>
      <c r="J116" s="254" t="str">
        <f>IF($H116="","",VLOOKUP($H116,TSギフト商品コード!$A$1:$H$10000,2,0))</f>
        <v/>
      </c>
      <c r="K116" s="184" t="str">
        <f>IF($H116="","",IF(EXACT(ASC(VLOOKUP($H116,TSギフト商品コード!$A$1:$H$10000,8,0)),1),VLOOKUP($H116,TSギフト商品コード!$A$1:$H$10000,3,0),ROUNDDOWN((1-$I$6)*VLOOKUP($H116,TSギフト商品コード!$A$1:$H$10000,3,0),0)))</f>
        <v/>
      </c>
      <c r="L116" s="185" t="str">
        <f t="shared" si="1"/>
        <v/>
      </c>
      <c r="M116" s="288"/>
      <c r="N116" s="5"/>
      <c r="O116" s="5"/>
      <c r="P116" s="5"/>
      <c r="Q116" s="5"/>
      <c r="R116" s="256"/>
      <c r="S116" s="256"/>
      <c r="T116" s="5"/>
      <c r="U116" s="5"/>
      <c r="V116" s="265"/>
      <c r="W116" s="34"/>
      <c r="X116" s="211" t="str">
        <f>IF($H116="","",IF(EXACT(ASC(VLOOKUP($H116,TSギフト商品コード!$A$2:$H$10000,8,0)),1),VLOOKUP($H116,TSギフト商品コード!$A$2:$H$10000,4,0),IF($I$6=0%,VLOOKUP($H116,TSギフト商品コード!$A$2:$H$10000,4,0),IF($I$6=3%,VLOOKUP($H116,TSギフト商品コード!$A$2:$H$10000,5,0),IF($I$6=5%,VLOOKUP($H116,TSギフト商品コード!$A$2:$H$10000,6,0),IF($I$6=10%,VLOOKUP($H116,TSギフト商品コード!$A$2:$H$10000,7,0),""))))))</f>
        <v/>
      </c>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row>
    <row r="117" spans="1:61" s="183" customFormat="1" ht="20.100000000000001" customHeight="1" x14ac:dyDescent="0.15">
      <c r="A117" s="213">
        <v>107</v>
      </c>
      <c r="B117" s="136"/>
      <c r="C117" s="258"/>
      <c r="D117" s="258"/>
      <c r="E117" s="258"/>
      <c r="F117" s="258"/>
      <c r="G117" s="4"/>
      <c r="H117" s="5"/>
      <c r="I117" s="212"/>
      <c r="J117" s="254" t="str">
        <f>IF($H117="","",VLOOKUP($H117,TSギフト商品コード!$A$1:$H$10000,2,0))</f>
        <v/>
      </c>
      <c r="K117" s="184" t="str">
        <f>IF($H117="","",IF(EXACT(ASC(VLOOKUP($H117,TSギフト商品コード!$A$1:$H$10000,8,0)),1),VLOOKUP($H117,TSギフト商品コード!$A$1:$H$10000,3,0),ROUNDDOWN((1-$I$6)*VLOOKUP($H117,TSギフト商品コード!$A$1:$H$10000,3,0),0)))</f>
        <v/>
      </c>
      <c r="L117" s="185" t="str">
        <f t="shared" si="1"/>
        <v/>
      </c>
      <c r="M117" s="288"/>
      <c r="N117" s="5"/>
      <c r="O117" s="5"/>
      <c r="P117" s="5"/>
      <c r="Q117" s="5"/>
      <c r="R117" s="256"/>
      <c r="S117" s="256"/>
      <c r="T117" s="5"/>
      <c r="U117" s="5"/>
      <c r="V117" s="265"/>
      <c r="W117" s="34"/>
      <c r="X117" s="211" t="str">
        <f>IF($H117="","",IF(EXACT(ASC(VLOOKUP($H117,TSギフト商品コード!$A$2:$H$10000,8,0)),1),VLOOKUP($H117,TSギフト商品コード!$A$2:$H$10000,4,0),IF($I$6=0%,VLOOKUP($H117,TSギフト商品コード!$A$2:$H$10000,4,0),IF($I$6=3%,VLOOKUP($H117,TSギフト商品コード!$A$2:$H$10000,5,0),IF($I$6=5%,VLOOKUP($H117,TSギフト商品コード!$A$2:$H$10000,6,0),IF($I$6=10%,VLOOKUP($H117,TSギフト商品コード!$A$2:$H$10000,7,0),""))))))</f>
        <v/>
      </c>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row>
    <row r="118" spans="1:61" s="183" customFormat="1" ht="20.100000000000001" customHeight="1" x14ac:dyDescent="0.15">
      <c r="A118" s="213">
        <v>108</v>
      </c>
      <c r="B118" s="136"/>
      <c r="C118" s="258"/>
      <c r="D118" s="258"/>
      <c r="E118" s="258"/>
      <c r="F118" s="258"/>
      <c r="G118" s="4"/>
      <c r="H118" s="5"/>
      <c r="I118" s="212"/>
      <c r="J118" s="254" t="str">
        <f>IF($H118="","",VLOOKUP($H118,TSギフト商品コード!$A$1:$H$10000,2,0))</f>
        <v/>
      </c>
      <c r="K118" s="184" t="str">
        <f>IF($H118="","",IF(EXACT(ASC(VLOOKUP($H118,TSギフト商品コード!$A$1:$H$10000,8,0)),1),VLOOKUP($H118,TSギフト商品コード!$A$1:$H$10000,3,0),ROUNDDOWN((1-$I$6)*VLOOKUP($H118,TSギフト商品コード!$A$1:$H$10000,3,0),0)))</f>
        <v/>
      </c>
      <c r="L118" s="185" t="str">
        <f t="shared" si="1"/>
        <v/>
      </c>
      <c r="M118" s="288"/>
      <c r="N118" s="5"/>
      <c r="O118" s="5"/>
      <c r="P118" s="5"/>
      <c r="Q118" s="5"/>
      <c r="R118" s="256"/>
      <c r="S118" s="256"/>
      <c r="T118" s="5"/>
      <c r="U118" s="5"/>
      <c r="V118" s="265"/>
      <c r="W118" s="34"/>
      <c r="X118" s="211" t="str">
        <f>IF($H118="","",IF(EXACT(ASC(VLOOKUP($H118,TSギフト商品コード!$A$2:$H$10000,8,0)),1),VLOOKUP($H118,TSギフト商品コード!$A$2:$H$10000,4,0),IF($I$6=0%,VLOOKUP($H118,TSギフト商品コード!$A$2:$H$10000,4,0),IF($I$6=3%,VLOOKUP($H118,TSギフト商品コード!$A$2:$H$10000,5,0),IF($I$6=5%,VLOOKUP($H118,TSギフト商品コード!$A$2:$H$10000,6,0),IF($I$6=10%,VLOOKUP($H118,TSギフト商品コード!$A$2:$H$10000,7,0),""))))))</f>
        <v/>
      </c>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row>
    <row r="119" spans="1:61" s="183" customFormat="1" ht="20.100000000000001" customHeight="1" x14ac:dyDescent="0.15">
      <c r="A119" s="213">
        <v>109</v>
      </c>
      <c r="B119" s="136"/>
      <c r="C119" s="258"/>
      <c r="D119" s="258"/>
      <c r="E119" s="258"/>
      <c r="F119" s="258"/>
      <c r="G119" s="4"/>
      <c r="H119" s="5"/>
      <c r="I119" s="212"/>
      <c r="J119" s="254" t="str">
        <f>IF($H119="","",VLOOKUP($H119,TSギフト商品コード!$A$1:$H$10000,2,0))</f>
        <v/>
      </c>
      <c r="K119" s="184" t="str">
        <f>IF($H119="","",IF(EXACT(ASC(VLOOKUP($H119,TSギフト商品コード!$A$1:$H$10000,8,0)),1),VLOOKUP($H119,TSギフト商品コード!$A$1:$H$10000,3,0),ROUNDDOWN((1-$I$6)*VLOOKUP($H119,TSギフト商品コード!$A$1:$H$10000,3,0),0)))</f>
        <v/>
      </c>
      <c r="L119" s="185" t="str">
        <f t="shared" si="1"/>
        <v/>
      </c>
      <c r="M119" s="288"/>
      <c r="N119" s="5"/>
      <c r="O119" s="5"/>
      <c r="P119" s="5"/>
      <c r="Q119" s="5"/>
      <c r="R119" s="256"/>
      <c r="S119" s="256"/>
      <c r="T119" s="5"/>
      <c r="U119" s="5"/>
      <c r="V119" s="265"/>
      <c r="W119" s="34"/>
      <c r="X119" s="211" t="str">
        <f>IF($H119="","",IF(EXACT(ASC(VLOOKUP($H119,TSギフト商品コード!$A$2:$H$10000,8,0)),1),VLOOKUP($H119,TSギフト商品コード!$A$2:$H$10000,4,0),IF($I$6=0%,VLOOKUP($H119,TSギフト商品コード!$A$2:$H$10000,4,0),IF($I$6=3%,VLOOKUP($H119,TSギフト商品コード!$A$2:$H$10000,5,0),IF($I$6=5%,VLOOKUP($H119,TSギフト商品コード!$A$2:$H$10000,6,0),IF($I$6=10%,VLOOKUP($H119,TSギフト商品コード!$A$2:$H$10000,7,0),""))))))</f>
        <v/>
      </c>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4"/>
    </row>
    <row r="120" spans="1:61" s="183" customFormat="1" ht="20.100000000000001" customHeight="1" x14ac:dyDescent="0.15">
      <c r="A120" s="213">
        <v>110</v>
      </c>
      <c r="B120" s="136"/>
      <c r="C120" s="258"/>
      <c r="D120" s="258"/>
      <c r="E120" s="258"/>
      <c r="F120" s="258"/>
      <c r="G120" s="4"/>
      <c r="H120" s="5"/>
      <c r="I120" s="212"/>
      <c r="J120" s="254" t="str">
        <f>IF($H120="","",VLOOKUP($H120,TSギフト商品コード!$A$1:$H$10000,2,0))</f>
        <v/>
      </c>
      <c r="K120" s="184" t="str">
        <f>IF($H120="","",IF(EXACT(ASC(VLOOKUP($H120,TSギフト商品コード!$A$1:$H$10000,8,0)),1),VLOOKUP($H120,TSギフト商品コード!$A$1:$H$10000,3,0),ROUNDDOWN((1-$I$6)*VLOOKUP($H120,TSギフト商品コード!$A$1:$H$10000,3,0),0)))</f>
        <v/>
      </c>
      <c r="L120" s="185" t="str">
        <f t="shared" si="1"/>
        <v/>
      </c>
      <c r="M120" s="288"/>
      <c r="N120" s="5"/>
      <c r="O120" s="5"/>
      <c r="P120" s="5"/>
      <c r="Q120" s="5"/>
      <c r="R120" s="256"/>
      <c r="S120" s="256"/>
      <c r="T120" s="5"/>
      <c r="U120" s="5"/>
      <c r="V120" s="265"/>
      <c r="W120" s="34"/>
      <c r="X120" s="211" t="str">
        <f>IF($H120="","",IF(EXACT(ASC(VLOOKUP($H120,TSギフト商品コード!$A$2:$H$10000,8,0)),1),VLOOKUP($H120,TSギフト商品コード!$A$2:$H$10000,4,0),IF($I$6=0%,VLOOKUP($H120,TSギフト商品コード!$A$2:$H$10000,4,0),IF($I$6=3%,VLOOKUP($H120,TSギフト商品コード!$A$2:$H$10000,5,0),IF($I$6=5%,VLOOKUP($H120,TSギフト商品コード!$A$2:$H$10000,6,0),IF($I$6=10%,VLOOKUP($H120,TSギフト商品コード!$A$2:$H$10000,7,0),""))))))</f>
        <v/>
      </c>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4"/>
    </row>
    <row r="121" spans="1:61" s="183" customFormat="1" ht="20.100000000000001" customHeight="1" x14ac:dyDescent="0.15">
      <c r="A121" s="213">
        <v>111</v>
      </c>
      <c r="B121" s="136"/>
      <c r="C121" s="258"/>
      <c r="D121" s="258"/>
      <c r="E121" s="258"/>
      <c r="F121" s="258"/>
      <c r="G121" s="4"/>
      <c r="H121" s="5"/>
      <c r="I121" s="212"/>
      <c r="J121" s="254" t="str">
        <f>IF($H121="","",VLOOKUP($H121,TSギフト商品コード!$A$1:$H$10000,2,0))</f>
        <v/>
      </c>
      <c r="K121" s="184" t="str">
        <f>IF($H121="","",IF(EXACT(ASC(VLOOKUP($H121,TSギフト商品コード!$A$1:$H$10000,8,0)),1),VLOOKUP($H121,TSギフト商品コード!$A$1:$H$10000,3,0),ROUNDDOWN((1-$I$6)*VLOOKUP($H121,TSギフト商品コード!$A$1:$H$10000,3,0),0)))</f>
        <v/>
      </c>
      <c r="L121" s="185" t="str">
        <f t="shared" si="1"/>
        <v/>
      </c>
      <c r="M121" s="288"/>
      <c r="N121" s="5"/>
      <c r="O121" s="5"/>
      <c r="P121" s="5"/>
      <c r="Q121" s="5"/>
      <c r="R121" s="256"/>
      <c r="S121" s="256"/>
      <c r="T121" s="5"/>
      <c r="U121" s="5"/>
      <c r="V121" s="265"/>
      <c r="W121" s="34"/>
      <c r="X121" s="211" t="str">
        <f>IF($H121="","",IF(EXACT(ASC(VLOOKUP($H121,TSギフト商品コード!$A$2:$H$10000,8,0)),1),VLOOKUP($H121,TSギフト商品コード!$A$2:$H$10000,4,0),IF($I$6=0%,VLOOKUP($H121,TSギフト商品コード!$A$2:$H$10000,4,0),IF($I$6=3%,VLOOKUP($H121,TSギフト商品コード!$A$2:$H$10000,5,0),IF($I$6=5%,VLOOKUP($H121,TSギフト商品コード!$A$2:$H$10000,6,0),IF($I$6=10%,VLOOKUP($H121,TSギフト商品コード!$A$2:$H$10000,7,0),""))))))</f>
        <v/>
      </c>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row>
    <row r="122" spans="1:61" s="183" customFormat="1" ht="20.100000000000001" customHeight="1" x14ac:dyDescent="0.15">
      <c r="A122" s="213">
        <v>112</v>
      </c>
      <c r="B122" s="136"/>
      <c r="C122" s="258"/>
      <c r="D122" s="258"/>
      <c r="E122" s="258"/>
      <c r="F122" s="258"/>
      <c r="G122" s="4"/>
      <c r="H122" s="5"/>
      <c r="I122" s="212"/>
      <c r="J122" s="254" t="str">
        <f>IF($H122="","",VLOOKUP($H122,TSギフト商品コード!$A$1:$H$10000,2,0))</f>
        <v/>
      </c>
      <c r="K122" s="184" t="str">
        <f>IF($H122="","",IF(EXACT(ASC(VLOOKUP($H122,TSギフト商品コード!$A$1:$H$10000,8,0)),1),VLOOKUP($H122,TSギフト商品コード!$A$1:$H$10000,3,0),ROUNDDOWN((1-$I$6)*VLOOKUP($H122,TSギフト商品コード!$A$1:$H$10000,3,0),0)))</f>
        <v/>
      </c>
      <c r="L122" s="185" t="str">
        <f t="shared" si="1"/>
        <v/>
      </c>
      <c r="M122" s="288"/>
      <c r="N122" s="5"/>
      <c r="O122" s="5"/>
      <c r="P122" s="5"/>
      <c r="Q122" s="5"/>
      <c r="R122" s="256"/>
      <c r="S122" s="256"/>
      <c r="T122" s="5"/>
      <c r="U122" s="5"/>
      <c r="V122" s="265"/>
      <c r="W122" s="34"/>
      <c r="X122" s="211" t="str">
        <f>IF($H122="","",IF(EXACT(ASC(VLOOKUP($H122,TSギフト商品コード!$A$2:$H$10000,8,0)),1),VLOOKUP($H122,TSギフト商品コード!$A$2:$H$10000,4,0),IF($I$6=0%,VLOOKUP($H122,TSギフト商品コード!$A$2:$H$10000,4,0),IF($I$6=3%,VLOOKUP($H122,TSギフト商品コード!$A$2:$H$10000,5,0),IF($I$6=5%,VLOOKUP($H122,TSギフト商品コード!$A$2:$H$10000,6,0),IF($I$6=10%,VLOOKUP($H122,TSギフト商品コード!$A$2:$H$10000,7,0),""))))))</f>
        <v/>
      </c>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row>
    <row r="123" spans="1:61" s="183" customFormat="1" ht="20.100000000000001" customHeight="1" x14ac:dyDescent="0.15">
      <c r="A123" s="213">
        <v>113</v>
      </c>
      <c r="B123" s="136"/>
      <c r="C123" s="258"/>
      <c r="D123" s="258"/>
      <c r="E123" s="258"/>
      <c r="F123" s="258"/>
      <c r="G123" s="4"/>
      <c r="H123" s="5"/>
      <c r="I123" s="212"/>
      <c r="J123" s="254" t="str">
        <f>IF($H123="","",VLOOKUP($H123,TSギフト商品コード!$A$1:$H$10000,2,0))</f>
        <v/>
      </c>
      <c r="K123" s="184" t="str">
        <f>IF($H123="","",IF(EXACT(ASC(VLOOKUP($H123,TSギフト商品コード!$A$1:$H$10000,8,0)),1),VLOOKUP($H123,TSギフト商品コード!$A$1:$H$10000,3,0),ROUNDDOWN((1-$I$6)*VLOOKUP($H123,TSギフト商品コード!$A$1:$H$10000,3,0),0)))</f>
        <v/>
      </c>
      <c r="L123" s="185" t="str">
        <f t="shared" si="1"/>
        <v/>
      </c>
      <c r="M123" s="288"/>
      <c r="N123" s="5"/>
      <c r="O123" s="5"/>
      <c r="P123" s="5"/>
      <c r="Q123" s="5"/>
      <c r="R123" s="256"/>
      <c r="S123" s="256"/>
      <c r="T123" s="5"/>
      <c r="U123" s="5"/>
      <c r="V123" s="265"/>
      <c r="W123" s="34"/>
      <c r="X123" s="211" t="str">
        <f>IF($H123="","",IF(EXACT(ASC(VLOOKUP($H123,TSギフト商品コード!$A$2:$H$10000,8,0)),1),VLOOKUP($H123,TSギフト商品コード!$A$2:$H$10000,4,0),IF($I$6=0%,VLOOKUP($H123,TSギフト商品コード!$A$2:$H$10000,4,0),IF($I$6=3%,VLOOKUP($H123,TSギフト商品コード!$A$2:$H$10000,5,0),IF($I$6=5%,VLOOKUP($H123,TSギフト商品コード!$A$2:$H$10000,6,0),IF($I$6=10%,VLOOKUP($H123,TSギフト商品コード!$A$2:$H$10000,7,0),""))))))</f>
        <v/>
      </c>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row>
    <row r="124" spans="1:61" s="183" customFormat="1" ht="20.100000000000001" customHeight="1" x14ac:dyDescent="0.15">
      <c r="A124" s="213">
        <v>114</v>
      </c>
      <c r="B124" s="136"/>
      <c r="C124" s="258"/>
      <c r="D124" s="258"/>
      <c r="E124" s="258"/>
      <c r="F124" s="258"/>
      <c r="G124" s="4"/>
      <c r="H124" s="5"/>
      <c r="I124" s="212"/>
      <c r="J124" s="254" t="str">
        <f>IF($H124="","",VLOOKUP($H124,TSギフト商品コード!$A$1:$H$10000,2,0))</f>
        <v/>
      </c>
      <c r="K124" s="184" t="str">
        <f>IF($H124="","",IF(EXACT(ASC(VLOOKUP($H124,TSギフト商品コード!$A$1:$H$10000,8,0)),1),VLOOKUP($H124,TSギフト商品コード!$A$1:$H$10000,3,0),ROUNDDOWN((1-$I$6)*VLOOKUP($H124,TSギフト商品コード!$A$1:$H$10000,3,0),0)))</f>
        <v/>
      </c>
      <c r="L124" s="185" t="str">
        <f t="shared" si="1"/>
        <v/>
      </c>
      <c r="M124" s="288"/>
      <c r="N124" s="5"/>
      <c r="O124" s="5"/>
      <c r="P124" s="5"/>
      <c r="Q124" s="5"/>
      <c r="R124" s="256"/>
      <c r="S124" s="256"/>
      <c r="T124" s="5"/>
      <c r="U124" s="5"/>
      <c r="V124" s="265"/>
      <c r="W124" s="34"/>
      <c r="X124" s="211" t="str">
        <f>IF($H124="","",IF(EXACT(ASC(VLOOKUP($H124,TSギフト商品コード!$A$2:$H$10000,8,0)),1),VLOOKUP($H124,TSギフト商品コード!$A$2:$H$10000,4,0),IF($I$6=0%,VLOOKUP($H124,TSギフト商品コード!$A$2:$H$10000,4,0),IF($I$6=3%,VLOOKUP($H124,TSギフト商品コード!$A$2:$H$10000,5,0),IF($I$6=5%,VLOOKUP($H124,TSギフト商品コード!$A$2:$H$10000,6,0),IF($I$6=10%,VLOOKUP($H124,TSギフト商品コード!$A$2:$H$10000,7,0),""))))))</f>
        <v/>
      </c>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row>
    <row r="125" spans="1:61" s="183" customFormat="1" ht="20.100000000000001" customHeight="1" x14ac:dyDescent="0.15">
      <c r="A125" s="213">
        <v>115</v>
      </c>
      <c r="B125" s="136"/>
      <c r="C125" s="258"/>
      <c r="D125" s="258"/>
      <c r="E125" s="258"/>
      <c r="F125" s="258"/>
      <c r="G125" s="4"/>
      <c r="H125" s="5"/>
      <c r="I125" s="212"/>
      <c r="J125" s="254" t="str">
        <f>IF($H125="","",VLOOKUP($H125,TSギフト商品コード!$A$1:$H$10000,2,0))</f>
        <v/>
      </c>
      <c r="K125" s="184" t="str">
        <f>IF($H125="","",IF(EXACT(ASC(VLOOKUP($H125,TSギフト商品コード!$A$1:$H$10000,8,0)),1),VLOOKUP($H125,TSギフト商品コード!$A$1:$H$10000,3,0),ROUNDDOWN((1-$I$6)*VLOOKUP($H125,TSギフト商品コード!$A$1:$H$10000,3,0),0)))</f>
        <v/>
      </c>
      <c r="L125" s="185" t="str">
        <f t="shared" si="1"/>
        <v/>
      </c>
      <c r="M125" s="288"/>
      <c r="N125" s="5"/>
      <c r="O125" s="5"/>
      <c r="P125" s="5"/>
      <c r="Q125" s="5"/>
      <c r="R125" s="256"/>
      <c r="S125" s="256"/>
      <c r="T125" s="5"/>
      <c r="U125" s="5"/>
      <c r="V125" s="265"/>
      <c r="W125" s="34"/>
      <c r="X125" s="211" t="str">
        <f>IF($H125="","",IF(EXACT(ASC(VLOOKUP($H125,TSギフト商品コード!$A$2:$H$10000,8,0)),1),VLOOKUP($H125,TSギフト商品コード!$A$2:$H$10000,4,0),IF($I$6=0%,VLOOKUP($H125,TSギフト商品コード!$A$2:$H$10000,4,0),IF($I$6=3%,VLOOKUP($H125,TSギフト商品コード!$A$2:$H$10000,5,0),IF($I$6=5%,VLOOKUP($H125,TSギフト商品コード!$A$2:$H$10000,6,0),IF($I$6=10%,VLOOKUP($H125,TSギフト商品コード!$A$2:$H$10000,7,0),""))))))</f>
        <v/>
      </c>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row>
    <row r="126" spans="1:61" s="183" customFormat="1" ht="20.100000000000001" customHeight="1" x14ac:dyDescent="0.15">
      <c r="A126" s="213">
        <v>116</v>
      </c>
      <c r="B126" s="136"/>
      <c r="C126" s="258"/>
      <c r="D126" s="258"/>
      <c r="E126" s="258"/>
      <c r="F126" s="258"/>
      <c r="G126" s="4"/>
      <c r="H126" s="5"/>
      <c r="I126" s="212"/>
      <c r="J126" s="254" t="str">
        <f>IF($H126="","",VLOOKUP($H126,TSギフト商品コード!$A$1:$H$10000,2,0))</f>
        <v/>
      </c>
      <c r="K126" s="184" t="str">
        <f>IF($H126="","",IF(EXACT(ASC(VLOOKUP($H126,TSギフト商品コード!$A$1:$H$10000,8,0)),1),VLOOKUP($H126,TSギフト商品コード!$A$1:$H$10000,3,0),ROUNDDOWN((1-$I$6)*VLOOKUP($H126,TSギフト商品コード!$A$1:$H$10000,3,0),0)))</f>
        <v/>
      </c>
      <c r="L126" s="185" t="str">
        <f t="shared" si="1"/>
        <v/>
      </c>
      <c r="M126" s="288"/>
      <c r="N126" s="5"/>
      <c r="O126" s="5"/>
      <c r="P126" s="5"/>
      <c r="Q126" s="5"/>
      <c r="R126" s="256"/>
      <c r="S126" s="256"/>
      <c r="T126" s="5"/>
      <c r="U126" s="5"/>
      <c r="V126" s="265"/>
      <c r="W126" s="34"/>
      <c r="X126" s="211" t="str">
        <f>IF($H126="","",IF(EXACT(ASC(VLOOKUP($H126,TSギフト商品コード!$A$2:$H$10000,8,0)),1),VLOOKUP($H126,TSギフト商品コード!$A$2:$H$10000,4,0),IF($I$6=0%,VLOOKUP($H126,TSギフト商品コード!$A$2:$H$10000,4,0),IF($I$6=3%,VLOOKUP($H126,TSギフト商品コード!$A$2:$H$10000,5,0),IF($I$6=5%,VLOOKUP($H126,TSギフト商品コード!$A$2:$H$10000,6,0),IF($I$6=10%,VLOOKUP($H126,TSギフト商品コード!$A$2:$H$10000,7,0),""))))))</f>
        <v/>
      </c>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4"/>
    </row>
    <row r="127" spans="1:61" s="183" customFormat="1" ht="20.100000000000001" customHeight="1" x14ac:dyDescent="0.15">
      <c r="A127" s="213">
        <v>117</v>
      </c>
      <c r="B127" s="136"/>
      <c r="C127" s="258"/>
      <c r="D127" s="258"/>
      <c r="E127" s="258"/>
      <c r="F127" s="258"/>
      <c r="G127" s="4"/>
      <c r="H127" s="5"/>
      <c r="I127" s="212"/>
      <c r="J127" s="254" t="str">
        <f>IF($H127="","",VLOOKUP($H127,TSギフト商品コード!$A$1:$H$10000,2,0))</f>
        <v/>
      </c>
      <c r="K127" s="184" t="str">
        <f>IF($H127="","",IF(EXACT(ASC(VLOOKUP($H127,TSギフト商品コード!$A$1:$H$10000,8,0)),1),VLOOKUP($H127,TSギフト商品コード!$A$1:$H$10000,3,0),ROUNDDOWN((1-$I$6)*VLOOKUP($H127,TSギフト商品コード!$A$1:$H$10000,3,0),0)))</f>
        <v/>
      </c>
      <c r="L127" s="185" t="str">
        <f t="shared" si="1"/>
        <v/>
      </c>
      <c r="M127" s="288"/>
      <c r="N127" s="5"/>
      <c r="O127" s="5"/>
      <c r="P127" s="5"/>
      <c r="Q127" s="5"/>
      <c r="R127" s="256"/>
      <c r="S127" s="256"/>
      <c r="T127" s="5"/>
      <c r="U127" s="5"/>
      <c r="V127" s="265"/>
      <c r="W127" s="34"/>
      <c r="X127" s="211" t="str">
        <f>IF($H127="","",IF(EXACT(ASC(VLOOKUP($H127,TSギフト商品コード!$A$2:$H$10000,8,0)),1),VLOOKUP($H127,TSギフト商品コード!$A$2:$H$10000,4,0),IF($I$6=0%,VLOOKUP($H127,TSギフト商品コード!$A$2:$H$10000,4,0),IF($I$6=3%,VLOOKUP($H127,TSギフト商品コード!$A$2:$H$10000,5,0),IF($I$6=5%,VLOOKUP($H127,TSギフト商品コード!$A$2:$H$10000,6,0),IF($I$6=10%,VLOOKUP($H127,TSギフト商品コード!$A$2:$H$10000,7,0),""))))))</f>
        <v/>
      </c>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row>
    <row r="128" spans="1:61" s="183" customFormat="1" ht="20.100000000000001" customHeight="1" x14ac:dyDescent="0.15">
      <c r="A128" s="213">
        <v>118</v>
      </c>
      <c r="B128" s="136"/>
      <c r="C128" s="258"/>
      <c r="D128" s="258"/>
      <c r="E128" s="258"/>
      <c r="F128" s="258"/>
      <c r="G128" s="4"/>
      <c r="H128" s="5"/>
      <c r="I128" s="212"/>
      <c r="J128" s="254" t="str">
        <f>IF($H128="","",VLOOKUP($H128,TSギフト商品コード!$A$1:$H$10000,2,0))</f>
        <v/>
      </c>
      <c r="K128" s="184" t="str">
        <f>IF($H128="","",IF(EXACT(ASC(VLOOKUP($H128,TSギフト商品コード!$A$1:$H$10000,8,0)),1),VLOOKUP($H128,TSギフト商品コード!$A$1:$H$10000,3,0),ROUNDDOWN((1-$I$6)*VLOOKUP($H128,TSギフト商品コード!$A$1:$H$10000,3,0),0)))</f>
        <v/>
      </c>
      <c r="L128" s="185" t="str">
        <f t="shared" si="1"/>
        <v/>
      </c>
      <c r="M128" s="288"/>
      <c r="N128" s="5"/>
      <c r="O128" s="5"/>
      <c r="P128" s="5"/>
      <c r="Q128" s="5"/>
      <c r="R128" s="256"/>
      <c r="S128" s="256"/>
      <c r="T128" s="5"/>
      <c r="U128" s="5"/>
      <c r="V128" s="265"/>
      <c r="W128" s="34"/>
      <c r="X128" s="211" t="str">
        <f>IF($H128="","",IF(EXACT(ASC(VLOOKUP($H128,TSギフト商品コード!$A$2:$H$10000,8,0)),1),VLOOKUP($H128,TSギフト商品コード!$A$2:$H$10000,4,0),IF($I$6=0%,VLOOKUP($H128,TSギフト商品コード!$A$2:$H$10000,4,0),IF($I$6=3%,VLOOKUP($H128,TSギフト商品コード!$A$2:$H$10000,5,0),IF($I$6=5%,VLOOKUP($H128,TSギフト商品コード!$A$2:$H$10000,6,0),IF($I$6=10%,VLOOKUP($H128,TSギフト商品コード!$A$2:$H$10000,7,0),""))))))</f>
        <v/>
      </c>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row>
    <row r="129" spans="1:61" s="183" customFormat="1" ht="20.100000000000001" customHeight="1" x14ac:dyDescent="0.15">
      <c r="A129" s="213">
        <v>119</v>
      </c>
      <c r="B129" s="136"/>
      <c r="C129" s="258"/>
      <c r="D129" s="258"/>
      <c r="E129" s="258"/>
      <c r="F129" s="258"/>
      <c r="G129" s="4"/>
      <c r="H129" s="5"/>
      <c r="I129" s="212"/>
      <c r="J129" s="254" t="str">
        <f>IF($H129="","",VLOOKUP($H129,TSギフト商品コード!$A$1:$H$10000,2,0))</f>
        <v/>
      </c>
      <c r="K129" s="184" t="str">
        <f>IF($H129="","",IF(EXACT(ASC(VLOOKUP($H129,TSギフト商品コード!$A$1:$H$10000,8,0)),1),VLOOKUP($H129,TSギフト商品コード!$A$1:$H$10000,3,0),ROUNDDOWN((1-$I$6)*VLOOKUP($H129,TSギフト商品コード!$A$1:$H$10000,3,0),0)))</f>
        <v/>
      </c>
      <c r="L129" s="185" t="str">
        <f t="shared" si="1"/>
        <v/>
      </c>
      <c r="M129" s="288"/>
      <c r="N129" s="5"/>
      <c r="O129" s="5"/>
      <c r="P129" s="5"/>
      <c r="Q129" s="5"/>
      <c r="R129" s="256"/>
      <c r="S129" s="256"/>
      <c r="T129" s="5"/>
      <c r="U129" s="5"/>
      <c r="V129" s="265"/>
      <c r="W129" s="34"/>
      <c r="X129" s="211" t="str">
        <f>IF($H129="","",IF(EXACT(ASC(VLOOKUP($H129,TSギフト商品コード!$A$2:$H$10000,8,0)),1),VLOOKUP($H129,TSギフト商品コード!$A$2:$H$10000,4,0),IF($I$6=0%,VLOOKUP($H129,TSギフト商品コード!$A$2:$H$10000,4,0),IF($I$6=3%,VLOOKUP($H129,TSギフト商品コード!$A$2:$H$10000,5,0),IF($I$6=5%,VLOOKUP($H129,TSギフト商品コード!$A$2:$H$10000,6,0),IF($I$6=10%,VLOOKUP($H129,TSギフト商品コード!$A$2:$H$10000,7,0),""))))))</f>
        <v/>
      </c>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row>
    <row r="130" spans="1:61" s="183" customFormat="1" ht="20.100000000000001" customHeight="1" x14ac:dyDescent="0.15">
      <c r="A130" s="213">
        <v>120</v>
      </c>
      <c r="B130" s="136"/>
      <c r="C130" s="258"/>
      <c r="D130" s="258"/>
      <c r="E130" s="258"/>
      <c r="F130" s="258"/>
      <c r="G130" s="4"/>
      <c r="H130" s="5"/>
      <c r="I130" s="212"/>
      <c r="J130" s="254" t="str">
        <f>IF($H130="","",VLOOKUP($H130,TSギフト商品コード!$A$1:$H$10000,2,0))</f>
        <v/>
      </c>
      <c r="K130" s="184" t="str">
        <f>IF($H130="","",IF(EXACT(ASC(VLOOKUP($H130,TSギフト商品コード!$A$1:$H$10000,8,0)),1),VLOOKUP($H130,TSギフト商品コード!$A$1:$H$10000,3,0),ROUNDDOWN((1-$I$6)*VLOOKUP($H130,TSギフト商品コード!$A$1:$H$10000,3,0),0)))</f>
        <v/>
      </c>
      <c r="L130" s="185" t="str">
        <f t="shared" si="1"/>
        <v/>
      </c>
      <c r="M130" s="288"/>
      <c r="N130" s="5"/>
      <c r="O130" s="5"/>
      <c r="P130" s="5"/>
      <c r="Q130" s="5"/>
      <c r="R130" s="256"/>
      <c r="S130" s="256"/>
      <c r="T130" s="5"/>
      <c r="U130" s="5"/>
      <c r="V130" s="265"/>
      <c r="W130" s="34"/>
      <c r="X130" s="211" t="str">
        <f>IF($H130="","",IF(EXACT(ASC(VLOOKUP($H130,TSギフト商品コード!$A$2:$H$10000,8,0)),1),VLOOKUP($H130,TSギフト商品コード!$A$2:$H$10000,4,0),IF($I$6=0%,VLOOKUP($H130,TSギフト商品コード!$A$2:$H$10000,4,0),IF($I$6=3%,VLOOKUP($H130,TSギフト商品コード!$A$2:$H$10000,5,0),IF($I$6=5%,VLOOKUP($H130,TSギフト商品コード!$A$2:$H$10000,6,0),IF($I$6=10%,VLOOKUP($H130,TSギフト商品コード!$A$2:$H$10000,7,0),""))))))</f>
        <v/>
      </c>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G130" s="34"/>
      <c r="BH130" s="34"/>
      <c r="BI130" s="34"/>
    </row>
    <row r="131" spans="1:61" s="183" customFormat="1" ht="20.100000000000001" customHeight="1" x14ac:dyDescent="0.15">
      <c r="A131" s="213">
        <v>121</v>
      </c>
      <c r="B131" s="136"/>
      <c r="C131" s="258"/>
      <c r="D131" s="258"/>
      <c r="E131" s="258"/>
      <c r="F131" s="258"/>
      <c r="G131" s="4"/>
      <c r="H131" s="5"/>
      <c r="I131" s="212"/>
      <c r="J131" s="254" t="str">
        <f>IF($H131="","",VLOOKUP($H131,TSギフト商品コード!$A$1:$H$10000,2,0))</f>
        <v/>
      </c>
      <c r="K131" s="184" t="str">
        <f>IF($H131="","",IF(EXACT(ASC(VLOOKUP($H131,TSギフト商品コード!$A$1:$H$10000,8,0)),1),VLOOKUP($H131,TSギフト商品コード!$A$1:$H$10000,3,0),ROUNDDOWN((1-$I$6)*VLOOKUP($H131,TSギフト商品コード!$A$1:$H$10000,3,0),0)))</f>
        <v/>
      </c>
      <c r="L131" s="185" t="str">
        <f t="shared" si="1"/>
        <v/>
      </c>
      <c r="M131" s="288"/>
      <c r="N131" s="5"/>
      <c r="O131" s="5"/>
      <c r="P131" s="5"/>
      <c r="Q131" s="5"/>
      <c r="R131" s="256"/>
      <c r="S131" s="256"/>
      <c r="T131" s="5"/>
      <c r="U131" s="5"/>
      <c r="V131" s="265"/>
      <c r="W131" s="34"/>
      <c r="X131" s="211" t="str">
        <f>IF($H131="","",IF(EXACT(ASC(VLOOKUP($H131,TSギフト商品コード!$A$2:$H$10000,8,0)),1),VLOOKUP($H131,TSギフト商品コード!$A$2:$H$10000,4,0),IF($I$6=0%,VLOOKUP($H131,TSギフト商品コード!$A$2:$H$10000,4,0),IF($I$6=3%,VLOOKUP($H131,TSギフト商品コード!$A$2:$H$10000,5,0),IF($I$6=5%,VLOOKUP($H131,TSギフト商品コード!$A$2:$H$10000,6,0),IF($I$6=10%,VLOOKUP($H131,TSギフト商品コード!$A$2:$H$10000,7,0),""))))))</f>
        <v/>
      </c>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c r="BG131" s="34"/>
      <c r="BH131" s="34"/>
      <c r="BI131" s="34"/>
    </row>
    <row r="132" spans="1:61" s="183" customFormat="1" ht="20.100000000000001" customHeight="1" x14ac:dyDescent="0.15">
      <c r="A132" s="213">
        <v>122</v>
      </c>
      <c r="B132" s="136"/>
      <c r="C132" s="258"/>
      <c r="D132" s="258"/>
      <c r="E132" s="258"/>
      <c r="F132" s="258"/>
      <c r="G132" s="4"/>
      <c r="H132" s="5"/>
      <c r="I132" s="212"/>
      <c r="J132" s="254" t="str">
        <f>IF($H132="","",VLOOKUP($H132,TSギフト商品コード!$A$1:$H$10000,2,0))</f>
        <v/>
      </c>
      <c r="K132" s="184" t="str">
        <f>IF($H132="","",IF(EXACT(ASC(VLOOKUP($H132,TSギフト商品コード!$A$1:$H$10000,8,0)),1),VLOOKUP($H132,TSギフト商品コード!$A$1:$H$10000,3,0),ROUNDDOWN((1-$I$6)*VLOOKUP($H132,TSギフト商品コード!$A$1:$H$10000,3,0),0)))</f>
        <v/>
      </c>
      <c r="L132" s="185" t="str">
        <f t="shared" si="1"/>
        <v/>
      </c>
      <c r="M132" s="288"/>
      <c r="N132" s="5"/>
      <c r="O132" s="5"/>
      <c r="P132" s="5"/>
      <c r="Q132" s="5"/>
      <c r="R132" s="256"/>
      <c r="S132" s="256"/>
      <c r="T132" s="5"/>
      <c r="U132" s="5"/>
      <c r="V132" s="265"/>
      <c r="W132" s="34"/>
      <c r="X132" s="211" t="str">
        <f>IF($H132="","",IF(EXACT(ASC(VLOOKUP($H132,TSギフト商品コード!$A$2:$H$10000,8,0)),1),VLOOKUP($H132,TSギフト商品コード!$A$2:$H$10000,4,0),IF($I$6=0%,VLOOKUP($H132,TSギフト商品コード!$A$2:$H$10000,4,0),IF($I$6=3%,VLOOKUP($H132,TSギフト商品コード!$A$2:$H$10000,5,0),IF($I$6=5%,VLOOKUP($H132,TSギフト商品コード!$A$2:$H$10000,6,0),IF($I$6=10%,VLOOKUP($H132,TSギフト商品コード!$A$2:$H$10000,7,0),""))))))</f>
        <v/>
      </c>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4"/>
    </row>
    <row r="133" spans="1:61" s="183" customFormat="1" ht="20.100000000000001" customHeight="1" x14ac:dyDescent="0.15">
      <c r="A133" s="213">
        <v>123</v>
      </c>
      <c r="B133" s="136"/>
      <c r="C133" s="258"/>
      <c r="D133" s="258"/>
      <c r="E133" s="258"/>
      <c r="F133" s="258"/>
      <c r="G133" s="4"/>
      <c r="H133" s="5"/>
      <c r="I133" s="212"/>
      <c r="J133" s="254" t="str">
        <f>IF($H133="","",VLOOKUP($H133,TSギフト商品コード!$A$1:$H$10000,2,0))</f>
        <v/>
      </c>
      <c r="K133" s="184" t="str">
        <f>IF($H133="","",IF(EXACT(ASC(VLOOKUP($H133,TSギフト商品コード!$A$1:$H$10000,8,0)),1),VLOOKUP($H133,TSギフト商品コード!$A$1:$H$10000,3,0),ROUNDDOWN((1-$I$6)*VLOOKUP($H133,TSギフト商品コード!$A$1:$H$10000,3,0),0)))</f>
        <v/>
      </c>
      <c r="L133" s="185" t="str">
        <f t="shared" si="1"/>
        <v/>
      </c>
      <c r="M133" s="288"/>
      <c r="N133" s="5"/>
      <c r="O133" s="5"/>
      <c r="P133" s="5"/>
      <c r="Q133" s="5"/>
      <c r="R133" s="256"/>
      <c r="S133" s="256"/>
      <c r="T133" s="5"/>
      <c r="U133" s="5"/>
      <c r="V133" s="265"/>
      <c r="W133" s="34"/>
      <c r="X133" s="211" t="str">
        <f>IF($H133="","",IF(EXACT(ASC(VLOOKUP($H133,TSギフト商品コード!$A$2:$H$10000,8,0)),1),VLOOKUP($H133,TSギフト商品コード!$A$2:$H$10000,4,0),IF($I$6=0%,VLOOKUP($H133,TSギフト商品コード!$A$2:$H$10000,4,0),IF($I$6=3%,VLOOKUP($H133,TSギフト商品コード!$A$2:$H$10000,5,0),IF($I$6=5%,VLOOKUP($H133,TSギフト商品コード!$A$2:$H$10000,6,0),IF($I$6=10%,VLOOKUP($H133,TSギフト商品コード!$A$2:$H$10000,7,0),""))))))</f>
        <v/>
      </c>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4"/>
    </row>
    <row r="134" spans="1:61" s="183" customFormat="1" ht="20.100000000000001" customHeight="1" x14ac:dyDescent="0.15">
      <c r="A134" s="213">
        <v>124</v>
      </c>
      <c r="B134" s="136"/>
      <c r="C134" s="258"/>
      <c r="D134" s="258"/>
      <c r="E134" s="258"/>
      <c r="F134" s="258"/>
      <c r="G134" s="4"/>
      <c r="H134" s="5"/>
      <c r="I134" s="212"/>
      <c r="J134" s="254" t="str">
        <f>IF($H134="","",VLOOKUP($H134,TSギフト商品コード!$A$1:$H$10000,2,0))</f>
        <v/>
      </c>
      <c r="K134" s="184" t="str">
        <f>IF($H134="","",IF(EXACT(ASC(VLOOKUP($H134,TSギフト商品コード!$A$1:$H$10000,8,0)),1),VLOOKUP($H134,TSギフト商品コード!$A$1:$H$10000,3,0),ROUNDDOWN((1-$I$6)*VLOOKUP($H134,TSギフト商品コード!$A$1:$H$10000,3,0),0)))</f>
        <v/>
      </c>
      <c r="L134" s="185" t="str">
        <f t="shared" si="1"/>
        <v/>
      </c>
      <c r="M134" s="288"/>
      <c r="N134" s="5"/>
      <c r="O134" s="5"/>
      <c r="P134" s="5"/>
      <c r="Q134" s="5"/>
      <c r="R134" s="256"/>
      <c r="S134" s="256"/>
      <c r="T134" s="5"/>
      <c r="U134" s="5"/>
      <c r="V134" s="265"/>
      <c r="W134" s="34"/>
      <c r="X134" s="211" t="str">
        <f>IF($H134="","",IF(EXACT(ASC(VLOOKUP($H134,TSギフト商品コード!$A$2:$H$10000,8,0)),1),VLOOKUP($H134,TSギフト商品コード!$A$2:$H$10000,4,0),IF($I$6=0%,VLOOKUP($H134,TSギフト商品コード!$A$2:$H$10000,4,0),IF($I$6=3%,VLOOKUP($H134,TSギフト商品コード!$A$2:$H$10000,5,0),IF($I$6=5%,VLOOKUP($H134,TSギフト商品コード!$A$2:$H$10000,6,0),IF($I$6=10%,VLOOKUP($H134,TSギフト商品コード!$A$2:$H$10000,7,0),""))))))</f>
        <v/>
      </c>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G134" s="34"/>
      <c r="BH134" s="34"/>
      <c r="BI134" s="34"/>
    </row>
    <row r="135" spans="1:61" s="183" customFormat="1" ht="20.100000000000001" customHeight="1" x14ac:dyDescent="0.15">
      <c r="A135" s="213">
        <v>125</v>
      </c>
      <c r="B135" s="136"/>
      <c r="C135" s="258"/>
      <c r="D135" s="258"/>
      <c r="E135" s="258"/>
      <c r="F135" s="258"/>
      <c r="G135" s="4"/>
      <c r="H135" s="5"/>
      <c r="I135" s="212"/>
      <c r="J135" s="254" t="str">
        <f>IF($H135="","",VLOOKUP($H135,TSギフト商品コード!$A$1:$H$10000,2,0))</f>
        <v/>
      </c>
      <c r="K135" s="184" t="str">
        <f>IF($H135="","",IF(EXACT(ASC(VLOOKUP($H135,TSギフト商品コード!$A$1:$H$10000,8,0)),1),VLOOKUP($H135,TSギフト商品コード!$A$1:$H$10000,3,0),ROUNDDOWN((1-$I$6)*VLOOKUP($H135,TSギフト商品コード!$A$1:$H$10000,3,0),0)))</f>
        <v/>
      </c>
      <c r="L135" s="185" t="str">
        <f t="shared" si="1"/>
        <v/>
      </c>
      <c r="M135" s="288"/>
      <c r="N135" s="5"/>
      <c r="O135" s="5"/>
      <c r="P135" s="5"/>
      <c r="Q135" s="5"/>
      <c r="R135" s="256"/>
      <c r="S135" s="256"/>
      <c r="T135" s="5"/>
      <c r="U135" s="5"/>
      <c r="V135" s="265"/>
      <c r="W135" s="34"/>
      <c r="X135" s="211" t="str">
        <f>IF($H135="","",IF(EXACT(ASC(VLOOKUP($H135,TSギフト商品コード!$A$2:$H$10000,8,0)),1),VLOOKUP($H135,TSギフト商品コード!$A$2:$H$10000,4,0),IF($I$6=0%,VLOOKUP($H135,TSギフト商品コード!$A$2:$H$10000,4,0),IF($I$6=3%,VLOOKUP($H135,TSギフト商品コード!$A$2:$H$10000,5,0),IF($I$6=5%,VLOOKUP($H135,TSギフト商品コード!$A$2:$H$10000,6,0),IF($I$6=10%,VLOOKUP($H135,TSギフト商品コード!$A$2:$H$10000,7,0),""))))))</f>
        <v/>
      </c>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34"/>
    </row>
    <row r="136" spans="1:61" s="183" customFormat="1" ht="20.100000000000001" customHeight="1" x14ac:dyDescent="0.15">
      <c r="A136" s="213">
        <v>126</v>
      </c>
      <c r="B136" s="136"/>
      <c r="C136" s="258"/>
      <c r="D136" s="258"/>
      <c r="E136" s="258"/>
      <c r="F136" s="258"/>
      <c r="G136" s="4"/>
      <c r="H136" s="5"/>
      <c r="I136" s="212"/>
      <c r="J136" s="254" t="str">
        <f>IF($H136="","",VLOOKUP($H136,TSギフト商品コード!$A$1:$H$10000,2,0))</f>
        <v/>
      </c>
      <c r="K136" s="184" t="str">
        <f>IF($H136="","",IF(EXACT(ASC(VLOOKUP($H136,TSギフト商品コード!$A$1:$H$10000,8,0)),1),VLOOKUP($H136,TSギフト商品コード!$A$1:$H$10000,3,0),ROUNDDOWN((1-$I$6)*VLOOKUP($H136,TSギフト商品コード!$A$1:$H$10000,3,0),0)))</f>
        <v/>
      </c>
      <c r="L136" s="185" t="str">
        <f t="shared" si="1"/>
        <v/>
      </c>
      <c r="M136" s="288"/>
      <c r="N136" s="5"/>
      <c r="O136" s="5"/>
      <c r="P136" s="5"/>
      <c r="Q136" s="5"/>
      <c r="R136" s="256"/>
      <c r="S136" s="256"/>
      <c r="T136" s="5"/>
      <c r="U136" s="5"/>
      <c r="V136" s="265"/>
      <c r="W136" s="34"/>
      <c r="X136" s="211" t="str">
        <f>IF($H136="","",IF(EXACT(ASC(VLOOKUP($H136,TSギフト商品コード!$A$2:$H$10000,8,0)),1),VLOOKUP($H136,TSギフト商品コード!$A$2:$H$10000,4,0),IF($I$6=0%,VLOOKUP($H136,TSギフト商品コード!$A$2:$H$10000,4,0),IF($I$6=3%,VLOOKUP($H136,TSギフト商品コード!$A$2:$H$10000,5,0),IF($I$6=5%,VLOOKUP($H136,TSギフト商品コード!$A$2:$H$10000,6,0),IF($I$6=10%,VLOOKUP($H136,TSギフト商品コード!$A$2:$H$10000,7,0),""))))))</f>
        <v/>
      </c>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4"/>
    </row>
    <row r="137" spans="1:61" s="183" customFormat="1" ht="20.100000000000001" customHeight="1" x14ac:dyDescent="0.15">
      <c r="A137" s="213">
        <v>127</v>
      </c>
      <c r="B137" s="136"/>
      <c r="C137" s="258"/>
      <c r="D137" s="258"/>
      <c r="E137" s="258"/>
      <c r="F137" s="258"/>
      <c r="G137" s="4"/>
      <c r="H137" s="5"/>
      <c r="I137" s="212"/>
      <c r="J137" s="254" t="str">
        <f>IF($H137="","",VLOOKUP($H137,TSギフト商品コード!$A$1:$H$10000,2,0))</f>
        <v/>
      </c>
      <c r="K137" s="184" t="str">
        <f>IF($H137="","",IF(EXACT(ASC(VLOOKUP($H137,TSギフト商品コード!$A$1:$H$10000,8,0)),1),VLOOKUP($H137,TSギフト商品コード!$A$1:$H$10000,3,0),ROUNDDOWN((1-$I$6)*VLOOKUP($H137,TSギフト商品コード!$A$1:$H$10000,3,0),0)))</f>
        <v/>
      </c>
      <c r="L137" s="185" t="str">
        <f t="shared" si="1"/>
        <v/>
      </c>
      <c r="M137" s="288"/>
      <c r="N137" s="5"/>
      <c r="O137" s="5"/>
      <c r="P137" s="5"/>
      <c r="Q137" s="5"/>
      <c r="R137" s="256"/>
      <c r="S137" s="256"/>
      <c r="T137" s="5"/>
      <c r="U137" s="5"/>
      <c r="V137" s="265"/>
      <c r="W137" s="34"/>
      <c r="X137" s="211" t="str">
        <f>IF($H137="","",IF(EXACT(ASC(VLOOKUP($H137,TSギフト商品コード!$A$2:$H$10000,8,0)),1),VLOOKUP($H137,TSギフト商品コード!$A$2:$H$10000,4,0),IF($I$6=0%,VLOOKUP($H137,TSギフト商品コード!$A$2:$H$10000,4,0),IF($I$6=3%,VLOOKUP($H137,TSギフト商品コード!$A$2:$H$10000,5,0),IF($I$6=5%,VLOOKUP($H137,TSギフト商品コード!$A$2:$H$10000,6,0),IF($I$6=10%,VLOOKUP($H137,TSギフト商品コード!$A$2:$H$10000,7,0),""))))))</f>
        <v/>
      </c>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34"/>
      <c r="BI137" s="34"/>
    </row>
    <row r="138" spans="1:61" s="183" customFormat="1" ht="20.100000000000001" customHeight="1" x14ac:dyDescent="0.15">
      <c r="A138" s="213">
        <v>128</v>
      </c>
      <c r="B138" s="136"/>
      <c r="C138" s="258"/>
      <c r="D138" s="258"/>
      <c r="E138" s="258"/>
      <c r="F138" s="258"/>
      <c r="G138" s="4"/>
      <c r="H138" s="5"/>
      <c r="I138" s="212"/>
      <c r="J138" s="254" t="str">
        <f>IF($H138="","",VLOOKUP($H138,TSギフト商品コード!$A$1:$H$10000,2,0))</f>
        <v/>
      </c>
      <c r="K138" s="184" t="str">
        <f>IF($H138="","",IF(EXACT(ASC(VLOOKUP($H138,TSギフト商品コード!$A$1:$H$10000,8,0)),1),VLOOKUP($H138,TSギフト商品コード!$A$1:$H$10000,3,0),ROUNDDOWN((1-$I$6)*VLOOKUP($H138,TSギフト商品コード!$A$1:$H$10000,3,0),0)))</f>
        <v/>
      </c>
      <c r="L138" s="185" t="str">
        <f t="shared" si="1"/>
        <v/>
      </c>
      <c r="M138" s="288"/>
      <c r="N138" s="5"/>
      <c r="O138" s="5"/>
      <c r="P138" s="5"/>
      <c r="Q138" s="5"/>
      <c r="R138" s="256"/>
      <c r="S138" s="256"/>
      <c r="T138" s="5"/>
      <c r="U138" s="5"/>
      <c r="V138" s="265"/>
      <c r="W138" s="34"/>
      <c r="X138" s="211" t="str">
        <f>IF($H138="","",IF(EXACT(ASC(VLOOKUP($H138,TSギフト商品コード!$A$2:$H$10000,8,0)),1),VLOOKUP($H138,TSギフト商品コード!$A$2:$H$10000,4,0),IF($I$6=0%,VLOOKUP($H138,TSギフト商品コード!$A$2:$H$10000,4,0),IF($I$6=3%,VLOOKUP($H138,TSギフト商品コード!$A$2:$H$10000,5,0),IF($I$6=5%,VLOOKUP($H138,TSギフト商品コード!$A$2:$H$10000,6,0),IF($I$6=10%,VLOOKUP($H138,TSギフト商品コード!$A$2:$H$10000,7,0),""))))))</f>
        <v/>
      </c>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34"/>
      <c r="BI138" s="34"/>
    </row>
    <row r="139" spans="1:61" s="183" customFormat="1" ht="20.100000000000001" customHeight="1" x14ac:dyDescent="0.15">
      <c r="A139" s="213">
        <v>129</v>
      </c>
      <c r="B139" s="136"/>
      <c r="C139" s="258"/>
      <c r="D139" s="258"/>
      <c r="E139" s="258"/>
      <c r="F139" s="258"/>
      <c r="G139" s="4"/>
      <c r="H139" s="5"/>
      <c r="I139" s="212"/>
      <c r="J139" s="254" t="str">
        <f>IF($H139="","",VLOOKUP($H139,TSギフト商品コード!$A$1:$H$10000,2,0))</f>
        <v/>
      </c>
      <c r="K139" s="184" t="str">
        <f>IF($H139="","",IF(EXACT(ASC(VLOOKUP($H139,TSギフト商品コード!$A$1:$H$10000,8,0)),1),VLOOKUP($H139,TSギフト商品コード!$A$1:$H$10000,3,0),ROUNDDOWN((1-$I$6)*VLOOKUP($H139,TSギフト商品コード!$A$1:$H$10000,3,0),0)))</f>
        <v/>
      </c>
      <c r="L139" s="185" t="str">
        <f t="shared" si="1"/>
        <v/>
      </c>
      <c r="M139" s="288"/>
      <c r="N139" s="5"/>
      <c r="O139" s="5"/>
      <c r="P139" s="5"/>
      <c r="Q139" s="5"/>
      <c r="R139" s="256"/>
      <c r="S139" s="256"/>
      <c r="T139" s="5"/>
      <c r="U139" s="5"/>
      <c r="V139" s="265"/>
      <c r="W139" s="34"/>
      <c r="X139" s="211" t="str">
        <f>IF($H139="","",IF(EXACT(ASC(VLOOKUP($H139,TSギフト商品コード!$A$2:$H$10000,8,0)),1),VLOOKUP($H139,TSギフト商品コード!$A$2:$H$10000,4,0),IF($I$6=0%,VLOOKUP($H139,TSギフト商品コード!$A$2:$H$10000,4,0),IF($I$6=3%,VLOOKUP($H139,TSギフト商品コード!$A$2:$H$10000,5,0),IF($I$6=5%,VLOOKUP($H139,TSギフト商品コード!$A$2:$H$10000,6,0),IF($I$6=10%,VLOOKUP($H139,TSギフト商品コード!$A$2:$H$10000,7,0),""))))))</f>
        <v/>
      </c>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row>
    <row r="140" spans="1:61" s="183" customFormat="1" ht="20.100000000000001" customHeight="1" x14ac:dyDescent="0.15">
      <c r="A140" s="213">
        <v>130</v>
      </c>
      <c r="B140" s="136"/>
      <c r="C140" s="258"/>
      <c r="D140" s="258"/>
      <c r="E140" s="258"/>
      <c r="F140" s="258"/>
      <c r="G140" s="4"/>
      <c r="H140" s="5"/>
      <c r="I140" s="212"/>
      <c r="J140" s="254" t="str">
        <f>IF($H140="","",VLOOKUP($H140,TSギフト商品コード!$A$1:$H$10000,2,0))</f>
        <v/>
      </c>
      <c r="K140" s="184" t="str">
        <f>IF($H140="","",IF(EXACT(ASC(VLOOKUP($H140,TSギフト商品コード!$A$1:$H$10000,8,0)),1),VLOOKUP($H140,TSギフト商品コード!$A$1:$H$10000,3,0),ROUNDDOWN((1-$I$6)*VLOOKUP($H140,TSギフト商品コード!$A$1:$H$10000,3,0),0)))</f>
        <v/>
      </c>
      <c r="L140" s="185" t="str">
        <f t="shared" ref="L140:L203" si="2">IF(OR($I140="",$K140=""),"",$I140*$K140)</f>
        <v/>
      </c>
      <c r="M140" s="288"/>
      <c r="N140" s="5"/>
      <c r="O140" s="5"/>
      <c r="P140" s="5"/>
      <c r="Q140" s="5"/>
      <c r="R140" s="256"/>
      <c r="S140" s="256"/>
      <c r="T140" s="5"/>
      <c r="U140" s="5"/>
      <c r="V140" s="265"/>
      <c r="W140" s="34"/>
      <c r="X140" s="211" t="str">
        <f>IF($H140="","",IF(EXACT(ASC(VLOOKUP($H140,TSギフト商品コード!$A$2:$H$10000,8,0)),1),VLOOKUP($H140,TSギフト商品コード!$A$2:$H$10000,4,0),IF($I$6=0%,VLOOKUP($H140,TSギフト商品コード!$A$2:$H$10000,4,0),IF($I$6=3%,VLOOKUP($H140,TSギフト商品コード!$A$2:$H$10000,5,0),IF($I$6=5%,VLOOKUP($H140,TSギフト商品コード!$A$2:$H$10000,6,0),IF($I$6=10%,VLOOKUP($H140,TSギフト商品コード!$A$2:$H$10000,7,0),""))))))</f>
        <v/>
      </c>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row>
    <row r="141" spans="1:61" s="183" customFormat="1" ht="20.100000000000001" customHeight="1" x14ac:dyDescent="0.15">
      <c r="A141" s="213">
        <v>131</v>
      </c>
      <c r="B141" s="136"/>
      <c r="C141" s="258"/>
      <c r="D141" s="258"/>
      <c r="E141" s="258"/>
      <c r="F141" s="258"/>
      <c r="G141" s="4"/>
      <c r="H141" s="5"/>
      <c r="I141" s="212"/>
      <c r="J141" s="254" t="str">
        <f>IF($H141="","",VLOOKUP($H141,TSギフト商品コード!$A$1:$H$10000,2,0))</f>
        <v/>
      </c>
      <c r="K141" s="184" t="str">
        <f>IF($H141="","",IF(EXACT(ASC(VLOOKUP($H141,TSギフト商品コード!$A$1:$H$10000,8,0)),1),VLOOKUP($H141,TSギフト商品コード!$A$1:$H$10000,3,0),ROUNDDOWN((1-$I$6)*VLOOKUP($H141,TSギフト商品コード!$A$1:$H$10000,3,0),0)))</f>
        <v/>
      </c>
      <c r="L141" s="185" t="str">
        <f t="shared" si="2"/>
        <v/>
      </c>
      <c r="M141" s="288"/>
      <c r="N141" s="5"/>
      <c r="O141" s="5"/>
      <c r="P141" s="5"/>
      <c r="Q141" s="5"/>
      <c r="R141" s="256"/>
      <c r="S141" s="256"/>
      <c r="T141" s="5"/>
      <c r="U141" s="5"/>
      <c r="V141" s="265"/>
      <c r="W141" s="34"/>
      <c r="X141" s="211" t="str">
        <f>IF($H141="","",IF(EXACT(ASC(VLOOKUP($H141,TSギフト商品コード!$A$2:$H$10000,8,0)),1),VLOOKUP($H141,TSギフト商品コード!$A$2:$H$10000,4,0),IF($I$6=0%,VLOOKUP($H141,TSギフト商品コード!$A$2:$H$10000,4,0),IF($I$6=3%,VLOOKUP($H141,TSギフト商品コード!$A$2:$H$10000,5,0),IF($I$6=5%,VLOOKUP($H141,TSギフト商品コード!$A$2:$H$10000,6,0),IF($I$6=10%,VLOOKUP($H141,TSギフト商品コード!$A$2:$H$10000,7,0),""))))))</f>
        <v/>
      </c>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row>
    <row r="142" spans="1:61" s="183" customFormat="1" ht="20.100000000000001" customHeight="1" x14ac:dyDescent="0.15">
      <c r="A142" s="213">
        <v>132</v>
      </c>
      <c r="B142" s="136"/>
      <c r="C142" s="258"/>
      <c r="D142" s="258"/>
      <c r="E142" s="258"/>
      <c r="F142" s="258"/>
      <c r="G142" s="4"/>
      <c r="H142" s="5"/>
      <c r="I142" s="212"/>
      <c r="J142" s="254" t="str">
        <f>IF($H142="","",VLOOKUP($H142,TSギフト商品コード!$A$1:$H$10000,2,0))</f>
        <v/>
      </c>
      <c r="K142" s="184" t="str">
        <f>IF($H142="","",IF(EXACT(ASC(VLOOKUP($H142,TSギフト商品コード!$A$1:$H$10000,8,0)),1),VLOOKUP($H142,TSギフト商品コード!$A$1:$H$10000,3,0),ROUNDDOWN((1-$I$6)*VLOOKUP($H142,TSギフト商品コード!$A$1:$H$10000,3,0),0)))</f>
        <v/>
      </c>
      <c r="L142" s="185" t="str">
        <f t="shared" si="2"/>
        <v/>
      </c>
      <c r="M142" s="288"/>
      <c r="N142" s="5"/>
      <c r="O142" s="5"/>
      <c r="P142" s="5"/>
      <c r="Q142" s="5"/>
      <c r="R142" s="256"/>
      <c r="S142" s="256"/>
      <c r="T142" s="5"/>
      <c r="U142" s="5"/>
      <c r="V142" s="265"/>
      <c r="W142" s="34"/>
      <c r="X142" s="211" t="str">
        <f>IF($H142="","",IF(EXACT(ASC(VLOOKUP($H142,TSギフト商品コード!$A$2:$H$10000,8,0)),1),VLOOKUP($H142,TSギフト商品コード!$A$2:$H$10000,4,0),IF($I$6=0%,VLOOKUP($H142,TSギフト商品コード!$A$2:$H$10000,4,0),IF($I$6=3%,VLOOKUP($H142,TSギフト商品コード!$A$2:$H$10000,5,0),IF($I$6=5%,VLOOKUP($H142,TSギフト商品コード!$A$2:$H$10000,6,0),IF($I$6=10%,VLOOKUP($H142,TSギフト商品コード!$A$2:$H$10000,7,0),""))))))</f>
        <v/>
      </c>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row>
    <row r="143" spans="1:61" s="183" customFormat="1" ht="20.100000000000001" customHeight="1" x14ac:dyDescent="0.15">
      <c r="A143" s="213">
        <v>133</v>
      </c>
      <c r="B143" s="136"/>
      <c r="C143" s="258"/>
      <c r="D143" s="258"/>
      <c r="E143" s="258"/>
      <c r="F143" s="258"/>
      <c r="G143" s="4"/>
      <c r="H143" s="5"/>
      <c r="I143" s="212"/>
      <c r="J143" s="254" t="str">
        <f>IF($H143="","",VLOOKUP($H143,TSギフト商品コード!$A$1:$H$10000,2,0))</f>
        <v/>
      </c>
      <c r="K143" s="184" t="str">
        <f>IF($H143="","",IF(EXACT(ASC(VLOOKUP($H143,TSギフト商品コード!$A$1:$H$10000,8,0)),1),VLOOKUP($H143,TSギフト商品コード!$A$1:$H$10000,3,0),ROUNDDOWN((1-$I$6)*VLOOKUP($H143,TSギフト商品コード!$A$1:$H$10000,3,0),0)))</f>
        <v/>
      </c>
      <c r="L143" s="185" t="str">
        <f t="shared" si="2"/>
        <v/>
      </c>
      <c r="M143" s="288"/>
      <c r="N143" s="5"/>
      <c r="O143" s="5"/>
      <c r="P143" s="5"/>
      <c r="Q143" s="5"/>
      <c r="R143" s="256"/>
      <c r="S143" s="256"/>
      <c r="T143" s="5"/>
      <c r="U143" s="5"/>
      <c r="V143" s="265"/>
      <c r="W143" s="34"/>
      <c r="X143" s="211" t="str">
        <f>IF($H143="","",IF(EXACT(ASC(VLOOKUP($H143,TSギフト商品コード!$A$2:$H$10000,8,0)),1),VLOOKUP($H143,TSギフト商品コード!$A$2:$H$10000,4,0),IF($I$6=0%,VLOOKUP($H143,TSギフト商品コード!$A$2:$H$10000,4,0),IF($I$6=3%,VLOOKUP($H143,TSギフト商品コード!$A$2:$H$10000,5,0),IF($I$6=5%,VLOOKUP($H143,TSギフト商品コード!$A$2:$H$10000,6,0),IF($I$6=10%,VLOOKUP($H143,TSギフト商品コード!$A$2:$H$10000,7,0),""))))))</f>
        <v/>
      </c>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row>
    <row r="144" spans="1:61" s="183" customFormat="1" ht="20.100000000000001" customHeight="1" x14ac:dyDescent="0.15">
      <c r="A144" s="213">
        <v>134</v>
      </c>
      <c r="B144" s="136"/>
      <c r="C144" s="258"/>
      <c r="D144" s="258"/>
      <c r="E144" s="258"/>
      <c r="F144" s="258"/>
      <c r="G144" s="4"/>
      <c r="H144" s="5"/>
      <c r="I144" s="212"/>
      <c r="J144" s="254" t="str">
        <f>IF($H144="","",VLOOKUP($H144,TSギフト商品コード!$A$1:$H$10000,2,0))</f>
        <v/>
      </c>
      <c r="K144" s="184" t="str">
        <f>IF($H144="","",IF(EXACT(ASC(VLOOKUP($H144,TSギフト商品コード!$A$1:$H$10000,8,0)),1),VLOOKUP($H144,TSギフト商品コード!$A$1:$H$10000,3,0),ROUNDDOWN((1-$I$6)*VLOOKUP($H144,TSギフト商品コード!$A$1:$H$10000,3,0),0)))</f>
        <v/>
      </c>
      <c r="L144" s="185" t="str">
        <f t="shared" si="2"/>
        <v/>
      </c>
      <c r="M144" s="288"/>
      <c r="N144" s="5"/>
      <c r="O144" s="5"/>
      <c r="P144" s="5"/>
      <c r="Q144" s="5"/>
      <c r="R144" s="256"/>
      <c r="S144" s="256"/>
      <c r="T144" s="5"/>
      <c r="U144" s="5"/>
      <c r="V144" s="265"/>
      <c r="W144" s="34"/>
      <c r="X144" s="211" t="str">
        <f>IF($H144="","",IF(EXACT(ASC(VLOOKUP($H144,TSギフト商品コード!$A$2:$H$10000,8,0)),1),VLOOKUP($H144,TSギフト商品コード!$A$2:$H$10000,4,0),IF($I$6=0%,VLOOKUP($H144,TSギフト商品コード!$A$2:$H$10000,4,0),IF($I$6=3%,VLOOKUP($H144,TSギフト商品コード!$A$2:$H$10000,5,0),IF($I$6=5%,VLOOKUP($H144,TSギフト商品コード!$A$2:$H$10000,6,0),IF($I$6=10%,VLOOKUP($H144,TSギフト商品コード!$A$2:$H$10000,7,0),""))))))</f>
        <v/>
      </c>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c r="BG144" s="34"/>
      <c r="BH144" s="34"/>
      <c r="BI144" s="34"/>
    </row>
    <row r="145" spans="1:61" s="183" customFormat="1" ht="20.100000000000001" customHeight="1" x14ac:dyDescent="0.15">
      <c r="A145" s="213">
        <v>135</v>
      </c>
      <c r="B145" s="136"/>
      <c r="C145" s="258"/>
      <c r="D145" s="258"/>
      <c r="E145" s="258"/>
      <c r="F145" s="258"/>
      <c r="G145" s="4"/>
      <c r="H145" s="5"/>
      <c r="I145" s="212"/>
      <c r="J145" s="254" t="str">
        <f>IF($H145="","",VLOOKUP($H145,TSギフト商品コード!$A$1:$H$10000,2,0))</f>
        <v/>
      </c>
      <c r="K145" s="184" t="str">
        <f>IF($H145="","",IF(EXACT(ASC(VLOOKUP($H145,TSギフト商品コード!$A$1:$H$10000,8,0)),1),VLOOKUP($H145,TSギフト商品コード!$A$1:$H$10000,3,0),ROUNDDOWN((1-$I$6)*VLOOKUP($H145,TSギフト商品コード!$A$1:$H$10000,3,0),0)))</f>
        <v/>
      </c>
      <c r="L145" s="185" t="str">
        <f t="shared" si="2"/>
        <v/>
      </c>
      <c r="M145" s="288"/>
      <c r="N145" s="5"/>
      <c r="O145" s="5"/>
      <c r="P145" s="5"/>
      <c r="Q145" s="5"/>
      <c r="R145" s="256"/>
      <c r="S145" s="256"/>
      <c r="T145" s="5"/>
      <c r="U145" s="5"/>
      <c r="V145" s="265"/>
      <c r="W145" s="34"/>
      <c r="X145" s="211" t="str">
        <f>IF($H145="","",IF(EXACT(ASC(VLOOKUP($H145,TSギフト商品コード!$A$2:$H$10000,8,0)),1),VLOOKUP($H145,TSギフト商品コード!$A$2:$H$10000,4,0),IF($I$6=0%,VLOOKUP($H145,TSギフト商品コード!$A$2:$H$10000,4,0),IF($I$6=3%,VLOOKUP($H145,TSギフト商品コード!$A$2:$H$10000,5,0),IF($I$6=5%,VLOOKUP($H145,TSギフト商品コード!$A$2:$H$10000,6,0),IF($I$6=10%,VLOOKUP($H145,TSギフト商品コード!$A$2:$H$10000,7,0),""))))))</f>
        <v/>
      </c>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row>
    <row r="146" spans="1:61" s="183" customFormat="1" ht="20.100000000000001" customHeight="1" x14ac:dyDescent="0.15">
      <c r="A146" s="213">
        <v>136</v>
      </c>
      <c r="B146" s="136"/>
      <c r="C146" s="258"/>
      <c r="D146" s="258"/>
      <c r="E146" s="258"/>
      <c r="F146" s="258"/>
      <c r="G146" s="4"/>
      <c r="H146" s="5"/>
      <c r="I146" s="212"/>
      <c r="J146" s="254" t="str">
        <f>IF($H146="","",VLOOKUP($H146,TSギフト商品コード!$A$1:$H$10000,2,0))</f>
        <v/>
      </c>
      <c r="K146" s="184" t="str">
        <f>IF($H146="","",IF(EXACT(ASC(VLOOKUP($H146,TSギフト商品コード!$A$1:$H$10000,8,0)),1),VLOOKUP($H146,TSギフト商品コード!$A$1:$H$10000,3,0),ROUNDDOWN((1-$I$6)*VLOOKUP($H146,TSギフト商品コード!$A$1:$H$10000,3,0),0)))</f>
        <v/>
      </c>
      <c r="L146" s="185" t="str">
        <f t="shared" si="2"/>
        <v/>
      </c>
      <c r="M146" s="288"/>
      <c r="N146" s="5"/>
      <c r="O146" s="5"/>
      <c r="P146" s="5"/>
      <c r="Q146" s="5"/>
      <c r="R146" s="256"/>
      <c r="S146" s="256"/>
      <c r="T146" s="5"/>
      <c r="U146" s="5"/>
      <c r="V146" s="265"/>
      <c r="W146" s="34"/>
      <c r="X146" s="211" t="str">
        <f>IF($H146="","",IF(EXACT(ASC(VLOOKUP($H146,TSギフト商品コード!$A$2:$H$10000,8,0)),1),VLOOKUP($H146,TSギフト商品コード!$A$2:$H$10000,4,0),IF($I$6=0%,VLOOKUP($H146,TSギフト商品コード!$A$2:$H$10000,4,0),IF($I$6=3%,VLOOKUP($H146,TSギフト商品コード!$A$2:$H$10000,5,0),IF($I$6=5%,VLOOKUP($H146,TSギフト商品コード!$A$2:$H$10000,6,0),IF($I$6=10%,VLOOKUP($H146,TSギフト商品コード!$A$2:$H$10000,7,0),""))))))</f>
        <v/>
      </c>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34"/>
    </row>
    <row r="147" spans="1:61" s="183" customFormat="1" ht="20.100000000000001" customHeight="1" x14ac:dyDescent="0.15">
      <c r="A147" s="213">
        <v>137</v>
      </c>
      <c r="B147" s="136"/>
      <c r="C147" s="258"/>
      <c r="D147" s="258"/>
      <c r="E147" s="258"/>
      <c r="F147" s="258"/>
      <c r="G147" s="4"/>
      <c r="H147" s="5"/>
      <c r="I147" s="212"/>
      <c r="J147" s="254" t="str">
        <f>IF($H147="","",VLOOKUP($H147,TSギフト商品コード!$A$1:$H$10000,2,0))</f>
        <v/>
      </c>
      <c r="K147" s="184" t="str">
        <f>IF($H147="","",IF(EXACT(ASC(VLOOKUP($H147,TSギフト商品コード!$A$1:$H$10000,8,0)),1),VLOOKUP($H147,TSギフト商品コード!$A$1:$H$10000,3,0),ROUNDDOWN((1-$I$6)*VLOOKUP($H147,TSギフト商品コード!$A$1:$H$10000,3,0),0)))</f>
        <v/>
      </c>
      <c r="L147" s="185" t="str">
        <f t="shared" si="2"/>
        <v/>
      </c>
      <c r="M147" s="288"/>
      <c r="N147" s="5"/>
      <c r="O147" s="5"/>
      <c r="P147" s="5"/>
      <c r="Q147" s="5"/>
      <c r="R147" s="256"/>
      <c r="S147" s="256"/>
      <c r="T147" s="5"/>
      <c r="U147" s="5"/>
      <c r="V147" s="265"/>
      <c r="W147" s="34"/>
      <c r="X147" s="211" t="str">
        <f>IF($H147="","",IF(EXACT(ASC(VLOOKUP($H147,TSギフト商品コード!$A$2:$H$10000,8,0)),1),VLOOKUP($H147,TSギフト商品コード!$A$2:$H$10000,4,0),IF($I$6=0%,VLOOKUP($H147,TSギフト商品コード!$A$2:$H$10000,4,0),IF($I$6=3%,VLOOKUP($H147,TSギフト商品コード!$A$2:$H$10000,5,0),IF($I$6=5%,VLOOKUP($H147,TSギフト商品コード!$A$2:$H$10000,6,0),IF($I$6=10%,VLOOKUP($H147,TSギフト商品コード!$A$2:$H$10000,7,0),""))))))</f>
        <v/>
      </c>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row>
    <row r="148" spans="1:61" s="183" customFormat="1" ht="20.100000000000001" customHeight="1" x14ac:dyDescent="0.15">
      <c r="A148" s="213">
        <v>138</v>
      </c>
      <c r="B148" s="136"/>
      <c r="C148" s="258"/>
      <c r="D148" s="258"/>
      <c r="E148" s="258"/>
      <c r="F148" s="258"/>
      <c r="G148" s="4"/>
      <c r="H148" s="5"/>
      <c r="I148" s="212"/>
      <c r="J148" s="254" t="str">
        <f>IF($H148="","",VLOOKUP($H148,TSギフト商品コード!$A$1:$H$10000,2,0))</f>
        <v/>
      </c>
      <c r="K148" s="184" t="str">
        <f>IF($H148="","",IF(EXACT(ASC(VLOOKUP($H148,TSギフト商品コード!$A$1:$H$10000,8,0)),1),VLOOKUP($H148,TSギフト商品コード!$A$1:$H$10000,3,0),ROUNDDOWN((1-$I$6)*VLOOKUP($H148,TSギフト商品コード!$A$1:$H$10000,3,0),0)))</f>
        <v/>
      </c>
      <c r="L148" s="185" t="str">
        <f t="shared" si="2"/>
        <v/>
      </c>
      <c r="M148" s="288"/>
      <c r="N148" s="5"/>
      <c r="O148" s="5"/>
      <c r="P148" s="5"/>
      <c r="Q148" s="5"/>
      <c r="R148" s="256"/>
      <c r="S148" s="256"/>
      <c r="T148" s="5"/>
      <c r="U148" s="5"/>
      <c r="V148" s="265"/>
      <c r="W148" s="34"/>
      <c r="X148" s="211" t="str">
        <f>IF($H148="","",IF(EXACT(ASC(VLOOKUP($H148,TSギフト商品コード!$A$2:$H$10000,8,0)),1),VLOOKUP($H148,TSギフト商品コード!$A$2:$H$10000,4,0),IF($I$6=0%,VLOOKUP($H148,TSギフト商品コード!$A$2:$H$10000,4,0),IF($I$6=3%,VLOOKUP($H148,TSギフト商品コード!$A$2:$H$10000,5,0),IF($I$6=5%,VLOOKUP($H148,TSギフト商品コード!$A$2:$H$10000,6,0),IF($I$6=10%,VLOOKUP($H148,TSギフト商品コード!$A$2:$H$10000,7,0),""))))))</f>
        <v/>
      </c>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row>
    <row r="149" spans="1:61" s="183" customFormat="1" ht="20.100000000000001" customHeight="1" x14ac:dyDescent="0.15">
      <c r="A149" s="213">
        <v>139</v>
      </c>
      <c r="B149" s="136"/>
      <c r="C149" s="258"/>
      <c r="D149" s="258"/>
      <c r="E149" s="258"/>
      <c r="F149" s="258"/>
      <c r="G149" s="4"/>
      <c r="H149" s="5"/>
      <c r="I149" s="212"/>
      <c r="J149" s="254" t="str">
        <f>IF($H149="","",VLOOKUP($H149,TSギフト商品コード!$A$1:$H$10000,2,0))</f>
        <v/>
      </c>
      <c r="K149" s="184" t="str">
        <f>IF($H149="","",IF(EXACT(ASC(VLOOKUP($H149,TSギフト商品コード!$A$1:$H$10000,8,0)),1),VLOOKUP($H149,TSギフト商品コード!$A$1:$H$10000,3,0),ROUNDDOWN((1-$I$6)*VLOOKUP($H149,TSギフト商品コード!$A$1:$H$10000,3,0),0)))</f>
        <v/>
      </c>
      <c r="L149" s="185" t="str">
        <f t="shared" si="2"/>
        <v/>
      </c>
      <c r="M149" s="288"/>
      <c r="N149" s="5"/>
      <c r="O149" s="5"/>
      <c r="P149" s="5"/>
      <c r="Q149" s="5"/>
      <c r="R149" s="256"/>
      <c r="S149" s="256"/>
      <c r="T149" s="5"/>
      <c r="U149" s="5"/>
      <c r="V149" s="265"/>
      <c r="W149" s="34"/>
      <c r="X149" s="211" t="str">
        <f>IF($H149="","",IF(EXACT(ASC(VLOOKUP($H149,TSギフト商品コード!$A$2:$H$10000,8,0)),1),VLOOKUP($H149,TSギフト商品コード!$A$2:$H$10000,4,0),IF($I$6=0%,VLOOKUP($H149,TSギフト商品コード!$A$2:$H$10000,4,0),IF($I$6=3%,VLOOKUP($H149,TSギフト商品コード!$A$2:$H$10000,5,0),IF($I$6=5%,VLOOKUP($H149,TSギフト商品コード!$A$2:$H$10000,6,0),IF($I$6=10%,VLOOKUP($H149,TSギフト商品コード!$A$2:$H$10000,7,0),""))))))</f>
        <v/>
      </c>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row>
    <row r="150" spans="1:61" s="183" customFormat="1" ht="20.100000000000001" customHeight="1" x14ac:dyDescent="0.15">
      <c r="A150" s="213">
        <v>140</v>
      </c>
      <c r="B150" s="136"/>
      <c r="C150" s="258"/>
      <c r="D150" s="258"/>
      <c r="E150" s="258"/>
      <c r="F150" s="258"/>
      <c r="G150" s="4"/>
      <c r="H150" s="5"/>
      <c r="I150" s="212"/>
      <c r="J150" s="254" t="str">
        <f>IF($H150="","",VLOOKUP($H150,TSギフト商品コード!$A$1:$H$10000,2,0))</f>
        <v/>
      </c>
      <c r="K150" s="184" t="str">
        <f>IF($H150="","",IF(EXACT(ASC(VLOOKUP($H150,TSギフト商品コード!$A$1:$H$10000,8,0)),1),VLOOKUP($H150,TSギフト商品コード!$A$1:$H$10000,3,0),ROUNDDOWN((1-$I$6)*VLOOKUP($H150,TSギフト商品コード!$A$1:$H$10000,3,0),0)))</f>
        <v/>
      </c>
      <c r="L150" s="185" t="str">
        <f t="shared" si="2"/>
        <v/>
      </c>
      <c r="M150" s="288"/>
      <c r="N150" s="5"/>
      <c r="O150" s="5"/>
      <c r="P150" s="5"/>
      <c r="Q150" s="5"/>
      <c r="R150" s="256"/>
      <c r="S150" s="256"/>
      <c r="T150" s="5"/>
      <c r="U150" s="5"/>
      <c r="V150" s="265"/>
      <c r="W150" s="34"/>
      <c r="X150" s="211" t="str">
        <f>IF($H150="","",IF(EXACT(ASC(VLOOKUP($H150,TSギフト商品コード!$A$2:$H$10000,8,0)),1),VLOOKUP($H150,TSギフト商品コード!$A$2:$H$10000,4,0),IF($I$6=0%,VLOOKUP($H150,TSギフト商品コード!$A$2:$H$10000,4,0),IF($I$6=3%,VLOOKUP($H150,TSギフト商品コード!$A$2:$H$10000,5,0),IF($I$6=5%,VLOOKUP($H150,TSギフト商品コード!$A$2:$H$10000,6,0),IF($I$6=10%,VLOOKUP($H150,TSギフト商品コード!$A$2:$H$10000,7,0),""))))))</f>
        <v/>
      </c>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row>
    <row r="151" spans="1:61" s="183" customFormat="1" ht="20.100000000000001" customHeight="1" x14ac:dyDescent="0.15">
      <c r="A151" s="213">
        <v>141</v>
      </c>
      <c r="B151" s="136"/>
      <c r="C151" s="258"/>
      <c r="D151" s="258"/>
      <c r="E151" s="258"/>
      <c r="F151" s="258"/>
      <c r="G151" s="4"/>
      <c r="H151" s="5"/>
      <c r="I151" s="212"/>
      <c r="J151" s="254" t="str">
        <f>IF($H151="","",VLOOKUP($H151,TSギフト商品コード!$A$1:$H$10000,2,0))</f>
        <v/>
      </c>
      <c r="K151" s="184" t="str">
        <f>IF($H151="","",IF(EXACT(ASC(VLOOKUP($H151,TSギフト商品コード!$A$1:$H$10000,8,0)),1),VLOOKUP($H151,TSギフト商品コード!$A$1:$H$10000,3,0),ROUNDDOWN((1-$I$6)*VLOOKUP($H151,TSギフト商品コード!$A$1:$H$10000,3,0),0)))</f>
        <v/>
      </c>
      <c r="L151" s="185" t="str">
        <f t="shared" si="2"/>
        <v/>
      </c>
      <c r="M151" s="288"/>
      <c r="N151" s="5"/>
      <c r="O151" s="5"/>
      <c r="P151" s="5"/>
      <c r="Q151" s="5"/>
      <c r="R151" s="256"/>
      <c r="S151" s="256"/>
      <c r="T151" s="5"/>
      <c r="U151" s="5"/>
      <c r="V151" s="265"/>
      <c r="W151" s="34"/>
      <c r="X151" s="211" t="str">
        <f>IF($H151="","",IF(EXACT(ASC(VLOOKUP($H151,TSギフト商品コード!$A$2:$H$10000,8,0)),1),VLOOKUP($H151,TSギフト商品コード!$A$2:$H$10000,4,0),IF($I$6=0%,VLOOKUP($H151,TSギフト商品コード!$A$2:$H$10000,4,0),IF($I$6=3%,VLOOKUP($H151,TSギフト商品コード!$A$2:$H$10000,5,0),IF($I$6=5%,VLOOKUP($H151,TSギフト商品コード!$A$2:$H$10000,6,0),IF($I$6=10%,VLOOKUP($H151,TSギフト商品コード!$A$2:$H$10000,7,0),""))))))</f>
        <v/>
      </c>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row>
    <row r="152" spans="1:61" s="183" customFormat="1" ht="20.100000000000001" customHeight="1" x14ac:dyDescent="0.15">
      <c r="A152" s="213">
        <v>142</v>
      </c>
      <c r="B152" s="136"/>
      <c r="C152" s="258"/>
      <c r="D152" s="258"/>
      <c r="E152" s="258"/>
      <c r="F152" s="258"/>
      <c r="G152" s="4"/>
      <c r="H152" s="5"/>
      <c r="I152" s="212"/>
      <c r="J152" s="254" t="str">
        <f>IF($H152="","",VLOOKUP($H152,TSギフト商品コード!$A$1:$H$10000,2,0))</f>
        <v/>
      </c>
      <c r="K152" s="184" t="str">
        <f>IF($H152="","",IF(EXACT(ASC(VLOOKUP($H152,TSギフト商品コード!$A$1:$H$10000,8,0)),1),VLOOKUP($H152,TSギフト商品コード!$A$1:$H$10000,3,0),ROUNDDOWN((1-$I$6)*VLOOKUP($H152,TSギフト商品コード!$A$1:$H$10000,3,0),0)))</f>
        <v/>
      </c>
      <c r="L152" s="185" t="str">
        <f t="shared" si="2"/>
        <v/>
      </c>
      <c r="M152" s="288"/>
      <c r="N152" s="5"/>
      <c r="O152" s="5"/>
      <c r="P152" s="5"/>
      <c r="Q152" s="5"/>
      <c r="R152" s="256"/>
      <c r="S152" s="256"/>
      <c r="T152" s="5"/>
      <c r="U152" s="5"/>
      <c r="V152" s="265"/>
      <c r="W152" s="34"/>
      <c r="X152" s="211" t="str">
        <f>IF($H152="","",IF(EXACT(ASC(VLOOKUP($H152,TSギフト商品コード!$A$2:$H$10000,8,0)),1),VLOOKUP($H152,TSギフト商品コード!$A$2:$H$10000,4,0),IF($I$6=0%,VLOOKUP($H152,TSギフト商品コード!$A$2:$H$10000,4,0),IF($I$6=3%,VLOOKUP($H152,TSギフト商品コード!$A$2:$H$10000,5,0),IF($I$6=5%,VLOOKUP($H152,TSギフト商品コード!$A$2:$H$10000,6,0),IF($I$6=10%,VLOOKUP($H152,TSギフト商品コード!$A$2:$H$10000,7,0),""))))))</f>
        <v/>
      </c>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row>
    <row r="153" spans="1:61" s="183" customFormat="1" ht="20.100000000000001" customHeight="1" x14ac:dyDescent="0.15">
      <c r="A153" s="213">
        <v>143</v>
      </c>
      <c r="B153" s="136"/>
      <c r="C153" s="258"/>
      <c r="D153" s="258"/>
      <c r="E153" s="258"/>
      <c r="F153" s="258"/>
      <c r="G153" s="4"/>
      <c r="H153" s="5"/>
      <c r="I153" s="212"/>
      <c r="J153" s="254" t="str">
        <f>IF($H153="","",VLOOKUP($H153,TSギフト商品コード!$A$1:$H$10000,2,0))</f>
        <v/>
      </c>
      <c r="K153" s="184" t="str">
        <f>IF($H153="","",IF(EXACT(ASC(VLOOKUP($H153,TSギフト商品コード!$A$1:$H$10000,8,0)),1),VLOOKUP($H153,TSギフト商品コード!$A$1:$H$10000,3,0),ROUNDDOWN((1-$I$6)*VLOOKUP($H153,TSギフト商品コード!$A$1:$H$10000,3,0),0)))</f>
        <v/>
      </c>
      <c r="L153" s="185" t="str">
        <f t="shared" si="2"/>
        <v/>
      </c>
      <c r="M153" s="288"/>
      <c r="N153" s="5"/>
      <c r="O153" s="5"/>
      <c r="P153" s="5"/>
      <c r="Q153" s="5"/>
      <c r="R153" s="256"/>
      <c r="S153" s="256"/>
      <c r="T153" s="5"/>
      <c r="U153" s="5"/>
      <c r="V153" s="265"/>
      <c r="W153" s="34"/>
      <c r="X153" s="211" t="str">
        <f>IF($H153="","",IF(EXACT(ASC(VLOOKUP($H153,TSギフト商品コード!$A$2:$H$10000,8,0)),1),VLOOKUP($H153,TSギフト商品コード!$A$2:$H$10000,4,0),IF($I$6=0%,VLOOKUP($H153,TSギフト商品コード!$A$2:$H$10000,4,0),IF($I$6=3%,VLOOKUP($H153,TSギフト商品コード!$A$2:$H$10000,5,0),IF($I$6=5%,VLOOKUP($H153,TSギフト商品コード!$A$2:$H$10000,6,0),IF($I$6=10%,VLOOKUP($H153,TSギフト商品コード!$A$2:$H$10000,7,0),""))))))</f>
        <v/>
      </c>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row>
    <row r="154" spans="1:61" s="183" customFormat="1" ht="20.100000000000001" customHeight="1" x14ac:dyDescent="0.15">
      <c r="A154" s="213">
        <v>144</v>
      </c>
      <c r="B154" s="136"/>
      <c r="C154" s="258"/>
      <c r="D154" s="258"/>
      <c r="E154" s="258"/>
      <c r="F154" s="258"/>
      <c r="G154" s="4"/>
      <c r="H154" s="5"/>
      <c r="I154" s="212"/>
      <c r="J154" s="254" t="str">
        <f>IF($H154="","",VLOOKUP($H154,TSギフト商品コード!$A$1:$H$10000,2,0))</f>
        <v/>
      </c>
      <c r="K154" s="184" t="str">
        <f>IF($H154="","",IF(EXACT(ASC(VLOOKUP($H154,TSギフト商品コード!$A$1:$H$10000,8,0)),1),VLOOKUP($H154,TSギフト商品コード!$A$1:$H$10000,3,0),ROUNDDOWN((1-$I$6)*VLOOKUP($H154,TSギフト商品コード!$A$1:$H$10000,3,0),0)))</f>
        <v/>
      </c>
      <c r="L154" s="185" t="str">
        <f t="shared" si="2"/>
        <v/>
      </c>
      <c r="M154" s="288"/>
      <c r="N154" s="5"/>
      <c r="O154" s="5"/>
      <c r="P154" s="5"/>
      <c r="Q154" s="5"/>
      <c r="R154" s="256"/>
      <c r="S154" s="256"/>
      <c r="T154" s="5"/>
      <c r="U154" s="5"/>
      <c r="V154" s="265"/>
      <c r="W154" s="34"/>
      <c r="X154" s="211" t="str">
        <f>IF($H154="","",IF(EXACT(ASC(VLOOKUP($H154,TSギフト商品コード!$A$2:$H$10000,8,0)),1),VLOOKUP($H154,TSギフト商品コード!$A$2:$H$10000,4,0),IF($I$6=0%,VLOOKUP($H154,TSギフト商品コード!$A$2:$H$10000,4,0),IF($I$6=3%,VLOOKUP($H154,TSギフト商品コード!$A$2:$H$10000,5,0),IF($I$6=5%,VLOOKUP($H154,TSギフト商品コード!$A$2:$H$10000,6,0),IF($I$6=10%,VLOOKUP($H154,TSギフト商品コード!$A$2:$H$10000,7,0),""))))))</f>
        <v/>
      </c>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row>
    <row r="155" spans="1:61" s="183" customFormat="1" ht="20.100000000000001" customHeight="1" x14ac:dyDescent="0.15">
      <c r="A155" s="213">
        <v>145</v>
      </c>
      <c r="B155" s="136"/>
      <c r="C155" s="258"/>
      <c r="D155" s="258"/>
      <c r="E155" s="258"/>
      <c r="F155" s="258"/>
      <c r="G155" s="4"/>
      <c r="H155" s="5"/>
      <c r="I155" s="212"/>
      <c r="J155" s="254" t="str">
        <f>IF($H155="","",VLOOKUP($H155,TSギフト商品コード!$A$1:$H$10000,2,0))</f>
        <v/>
      </c>
      <c r="K155" s="184" t="str">
        <f>IF($H155="","",IF(EXACT(ASC(VLOOKUP($H155,TSギフト商品コード!$A$1:$H$10000,8,0)),1),VLOOKUP($H155,TSギフト商品コード!$A$1:$H$10000,3,0),ROUNDDOWN((1-$I$6)*VLOOKUP($H155,TSギフト商品コード!$A$1:$H$10000,3,0),0)))</f>
        <v/>
      </c>
      <c r="L155" s="185" t="str">
        <f t="shared" si="2"/>
        <v/>
      </c>
      <c r="M155" s="288"/>
      <c r="N155" s="5"/>
      <c r="O155" s="5"/>
      <c r="P155" s="5"/>
      <c r="Q155" s="5"/>
      <c r="R155" s="256"/>
      <c r="S155" s="256"/>
      <c r="T155" s="5"/>
      <c r="U155" s="5"/>
      <c r="V155" s="265"/>
      <c r="W155" s="34"/>
      <c r="X155" s="211" t="str">
        <f>IF($H155="","",IF(EXACT(ASC(VLOOKUP($H155,TSギフト商品コード!$A$2:$H$10000,8,0)),1),VLOOKUP($H155,TSギフト商品コード!$A$2:$H$10000,4,0),IF($I$6=0%,VLOOKUP($H155,TSギフト商品コード!$A$2:$H$10000,4,0),IF($I$6=3%,VLOOKUP($H155,TSギフト商品コード!$A$2:$H$10000,5,0),IF($I$6=5%,VLOOKUP($H155,TSギフト商品コード!$A$2:$H$10000,6,0),IF($I$6=10%,VLOOKUP($H155,TSギフト商品コード!$A$2:$H$10000,7,0),""))))))</f>
        <v/>
      </c>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4"/>
    </row>
    <row r="156" spans="1:61" s="183" customFormat="1" ht="20.100000000000001" customHeight="1" x14ac:dyDescent="0.15">
      <c r="A156" s="213">
        <v>146</v>
      </c>
      <c r="B156" s="136"/>
      <c r="C156" s="258"/>
      <c r="D156" s="258"/>
      <c r="E156" s="258"/>
      <c r="F156" s="258"/>
      <c r="G156" s="4"/>
      <c r="H156" s="5"/>
      <c r="I156" s="212"/>
      <c r="J156" s="254" t="str">
        <f>IF($H156="","",VLOOKUP($H156,TSギフト商品コード!$A$1:$H$10000,2,0))</f>
        <v/>
      </c>
      <c r="K156" s="184" t="str">
        <f>IF($H156="","",IF(EXACT(ASC(VLOOKUP($H156,TSギフト商品コード!$A$1:$H$10000,8,0)),1),VLOOKUP($H156,TSギフト商品コード!$A$1:$H$10000,3,0),ROUNDDOWN((1-$I$6)*VLOOKUP($H156,TSギフト商品コード!$A$1:$H$10000,3,0),0)))</f>
        <v/>
      </c>
      <c r="L156" s="185" t="str">
        <f t="shared" si="2"/>
        <v/>
      </c>
      <c r="M156" s="288"/>
      <c r="N156" s="5"/>
      <c r="O156" s="5"/>
      <c r="P156" s="5"/>
      <c r="Q156" s="5"/>
      <c r="R156" s="256"/>
      <c r="S156" s="256"/>
      <c r="T156" s="5"/>
      <c r="U156" s="5"/>
      <c r="V156" s="265"/>
      <c r="W156" s="34"/>
      <c r="X156" s="211" t="str">
        <f>IF($H156="","",IF(EXACT(ASC(VLOOKUP($H156,TSギフト商品コード!$A$2:$H$10000,8,0)),1),VLOOKUP($H156,TSギフト商品コード!$A$2:$H$10000,4,0),IF($I$6=0%,VLOOKUP($H156,TSギフト商品コード!$A$2:$H$10000,4,0),IF($I$6=3%,VLOOKUP($H156,TSギフト商品コード!$A$2:$H$10000,5,0),IF($I$6=5%,VLOOKUP($H156,TSギフト商品コード!$A$2:$H$10000,6,0),IF($I$6=10%,VLOOKUP($H156,TSギフト商品コード!$A$2:$H$10000,7,0),""))))))</f>
        <v/>
      </c>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row>
    <row r="157" spans="1:61" s="183" customFormat="1" ht="20.100000000000001" customHeight="1" x14ac:dyDescent="0.15">
      <c r="A157" s="213">
        <v>147</v>
      </c>
      <c r="B157" s="136"/>
      <c r="C157" s="258"/>
      <c r="D157" s="258"/>
      <c r="E157" s="258"/>
      <c r="F157" s="258"/>
      <c r="G157" s="4"/>
      <c r="H157" s="5"/>
      <c r="I157" s="212"/>
      <c r="J157" s="254" t="str">
        <f>IF($H157="","",VLOOKUP($H157,TSギフト商品コード!$A$1:$H$10000,2,0))</f>
        <v/>
      </c>
      <c r="K157" s="184" t="str">
        <f>IF($H157="","",IF(EXACT(ASC(VLOOKUP($H157,TSギフト商品コード!$A$1:$H$10000,8,0)),1),VLOOKUP($H157,TSギフト商品コード!$A$1:$H$10000,3,0),ROUNDDOWN((1-$I$6)*VLOOKUP($H157,TSギフト商品コード!$A$1:$H$10000,3,0),0)))</f>
        <v/>
      </c>
      <c r="L157" s="185" t="str">
        <f t="shared" si="2"/>
        <v/>
      </c>
      <c r="M157" s="288"/>
      <c r="N157" s="5"/>
      <c r="O157" s="5"/>
      <c r="P157" s="5"/>
      <c r="Q157" s="5"/>
      <c r="R157" s="256"/>
      <c r="S157" s="256"/>
      <c r="T157" s="5"/>
      <c r="U157" s="5"/>
      <c r="V157" s="265"/>
      <c r="W157" s="34"/>
      <c r="X157" s="211" t="str">
        <f>IF($H157="","",IF(EXACT(ASC(VLOOKUP($H157,TSギフト商品コード!$A$2:$H$10000,8,0)),1),VLOOKUP($H157,TSギフト商品コード!$A$2:$H$10000,4,0),IF($I$6=0%,VLOOKUP($H157,TSギフト商品コード!$A$2:$H$10000,4,0),IF($I$6=3%,VLOOKUP($H157,TSギフト商品コード!$A$2:$H$10000,5,0),IF($I$6=5%,VLOOKUP($H157,TSギフト商品コード!$A$2:$H$10000,6,0),IF($I$6=10%,VLOOKUP($H157,TSギフト商品コード!$A$2:$H$10000,7,0),""))))))</f>
        <v/>
      </c>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34"/>
    </row>
    <row r="158" spans="1:61" s="183" customFormat="1" ht="20.100000000000001" customHeight="1" x14ac:dyDescent="0.15">
      <c r="A158" s="213">
        <v>148</v>
      </c>
      <c r="B158" s="136"/>
      <c r="C158" s="258"/>
      <c r="D158" s="258"/>
      <c r="E158" s="258"/>
      <c r="F158" s="258"/>
      <c r="G158" s="4"/>
      <c r="H158" s="5"/>
      <c r="I158" s="212"/>
      <c r="J158" s="254" t="str">
        <f>IF($H158="","",VLOOKUP($H158,TSギフト商品コード!$A$1:$H$10000,2,0))</f>
        <v/>
      </c>
      <c r="K158" s="184" t="str">
        <f>IF($H158="","",IF(EXACT(ASC(VLOOKUP($H158,TSギフト商品コード!$A$1:$H$10000,8,0)),1),VLOOKUP($H158,TSギフト商品コード!$A$1:$H$10000,3,0),ROUNDDOWN((1-$I$6)*VLOOKUP($H158,TSギフト商品コード!$A$1:$H$10000,3,0),0)))</f>
        <v/>
      </c>
      <c r="L158" s="185" t="str">
        <f t="shared" si="2"/>
        <v/>
      </c>
      <c r="M158" s="288"/>
      <c r="N158" s="5"/>
      <c r="O158" s="5"/>
      <c r="P158" s="5"/>
      <c r="Q158" s="5"/>
      <c r="R158" s="256"/>
      <c r="S158" s="256"/>
      <c r="T158" s="5"/>
      <c r="U158" s="5"/>
      <c r="V158" s="265"/>
      <c r="W158" s="34"/>
      <c r="X158" s="211" t="str">
        <f>IF($H158="","",IF(EXACT(ASC(VLOOKUP($H158,TSギフト商品コード!$A$2:$H$10000,8,0)),1),VLOOKUP($H158,TSギフト商品コード!$A$2:$H$10000,4,0),IF($I$6=0%,VLOOKUP($H158,TSギフト商品コード!$A$2:$H$10000,4,0),IF($I$6=3%,VLOOKUP($H158,TSギフト商品コード!$A$2:$H$10000,5,0),IF($I$6=5%,VLOOKUP($H158,TSギフト商品コード!$A$2:$H$10000,6,0),IF($I$6=10%,VLOOKUP($H158,TSギフト商品コード!$A$2:$H$10000,7,0),""))))))</f>
        <v/>
      </c>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34"/>
    </row>
    <row r="159" spans="1:61" s="183" customFormat="1" ht="20.100000000000001" customHeight="1" x14ac:dyDescent="0.15">
      <c r="A159" s="213">
        <v>149</v>
      </c>
      <c r="B159" s="136"/>
      <c r="C159" s="258"/>
      <c r="D159" s="258"/>
      <c r="E159" s="258"/>
      <c r="F159" s="258"/>
      <c r="G159" s="4"/>
      <c r="H159" s="5"/>
      <c r="I159" s="212"/>
      <c r="J159" s="254" t="str">
        <f>IF($H159="","",VLOOKUP($H159,TSギフト商品コード!$A$1:$H$10000,2,0))</f>
        <v/>
      </c>
      <c r="K159" s="184" t="str">
        <f>IF($H159="","",IF(EXACT(ASC(VLOOKUP($H159,TSギフト商品コード!$A$1:$H$10000,8,0)),1),VLOOKUP($H159,TSギフト商品コード!$A$1:$H$10000,3,0),ROUNDDOWN((1-$I$6)*VLOOKUP($H159,TSギフト商品コード!$A$1:$H$10000,3,0),0)))</f>
        <v/>
      </c>
      <c r="L159" s="185" t="str">
        <f t="shared" si="2"/>
        <v/>
      </c>
      <c r="M159" s="288"/>
      <c r="N159" s="5"/>
      <c r="O159" s="5"/>
      <c r="P159" s="5"/>
      <c r="Q159" s="5"/>
      <c r="R159" s="256"/>
      <c r="S159" s="256"/>
      <c r="T159" s="5"/>
      <c r="U159" s="5"/>
      <c r="V159" s="265"/>
      <c r="W159" s="34"/>
      <c r="X159" s="211" t="str">
        <f>IF($H159="","",IF(EXACT(ASC(VLOOKUP($H159,TSギフト商品コード!$A$2:$H$10000,8,0)),1),VLOOKUP($H159,TSギフト商品コード!$A$2:$H$10000,4,0),IF($I$6=0%,VLOOKUP($H159,TSギフト商品コード!$A$2:$H$10000,4,0),IF($I$6=3%,VLOOKUP($H159,TSギフト商品コード!$A$2:$H$10000,5,0),IF($I$6=5%,VLOOKUP($H159,TSギフト商品コード!$A$2:$H$10000,6,0),IF($I$6=10%,VLOOKUP($H159,TSギフト商品コード!$A$2:$H$10000,7,0),""))))))</f>
        <v/>
      </c>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c r="BG159" s="34"/>
      <c r="BH159" s="34"/>
      <c r="BI159" s="34"/>
    </row>
    <row r="160" spans="1:61" s="183" customFormat="1" ht="20.100000000000001" customHeight="1" x14ac:dyDescent="0.15">
      <c r="A160" s="213">
        <v>150</v>
      </c>
      <c r="B160" s="136"/>
      <c r="C160" s="258"/>
      <c r="D160" s="258"/>
      <c r="E160" s="258"/>
      <c r="F160" s="258"/>
      <c r="G160" s="4"/>
      <c r="H160" s="5"/>
      <c r="I160" s="212"/>
      <c r="J160" s="254" t="str">
        <f>IF($H160="","",VLOOKUP($H160,TSギフト商品コード!$A$1:$H$10000,2,0))</f>
        <v/>
      </c>
      <c r="K160" s="184" t="str">
        <f>IF($H160="","",IF(EXACT(ASC(VLOOKUP($H160,TSギフト商品コード!$A$1:$H$10000,8,0)),1),VLOOKUP($H160,TSギフト商品コード!$A$1:$H$10000,3,0),ROUNDDOWN((1-$I$6)*VLOOKUP($H160,TSギフト商品コード!$A$1:$H$10000,3,0),0)))</f>
        <v/>
      </c>
      <c r="L160" s="185" t="str">
        <f t="shared" si="2"/>
        <v/>
      </c>
      <c r="M160" s="288"/>
      <c r="N160" s="5"/>
      <c r="O160" s="5"/>
      <c r="P160" s="5"/>
      <c r="Q160" s="5"/>
      <c r="R160" s="256"/>
      <c r="S160" s="256"/>
      <c r="T160" s="5"/>
      <c r="U160" s="5"/>
      <c r="V160" s="265"/>
      <c r="W160" s="34"/>
      <c r="X160" s="211" t="str">
        <f>IF($H160="","",IF(EXACT(ASC(VLOOKUP($H160,TSギフト商品コード!$A$2:$H$10000,8,0)),1),VLOOKUP($H160,TSギフト商品コード!$A$2:$H$10000,4,0),IF($I$6=0%,VLOOKUP($H160,TSギフト商品コード!$A$2:$H$10000,4,0),IF($I$6=3%,VLOOKUP($H160,TSギフト商品コード!$A$2:$H$10000,5,0),IF($I$6=5%,VLOOKUP($H160,TSギフト商品コード!$A$2:$H$10000,6,0),IF($I$6=10%,VLOOKUP($H160,TSギフト商品コード!$A$2:$H$10000,7,0),""))))))</f>
        <v/>
      </c>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c r="BG160" s="34"/>
      <c r="BH160" s="34"/>
      <c r="BI160" s="34"/>
    </row>
    <row r="161" spans="1:61" s="183" customFormat="1" ht="20.100000000000001" customHeight="1" x14ac:dyDescent="0.15">
      <c r="A161" s="213">
        <v>151</v>
      </c>
      <c r="B161" s="136"/>
      <c r="C161" s="258"/>
      <c r="D161" s="258"/>
      <c r="E161" s="258"/>
      <c r="F161" s="258"/>
      <c r="G161" s="4"/>
      <c r="H161" s="5"/>
      <c r="I161" s="212"/>
      <c r="J161" s="254" t="str">
        <f>IF($H161="","",VLOOKUP($H161,TSギフト商品コード!$A$1:$H$10000,2,0))</f>
        <v/>
      </c>
      <c r="K161" s="184" t="str">
        <f>IF($H161="","",IF(EXACT(ASC(VLOOKUP($H161,TSギフト商品コード!$A$1:$H$10000,8,0)),1),VLOOKUP($H161,TSギフト商品コード!$A$1:$H$10000,3,0),ROUNDDOWN((1-$I$6)*VLOOKUP($H161,TSギフト商品コード!$A$1:$H$10000,3,0),0)))</f>
        <v/>
      </c>
      <c r="L161" s="185" t="str">
        <f t="shared" si="2"/>
        <v/>
      </c>
      <c r="M161" s="288"/>
      <c r="N161" s="5"/>
      <c r="O161" s="5"/>
      <c r="P161" s="5"/>
      <c r="Q161" s="5"/>
      <c r="R161" s="256"/>
      <c r="S161" s="256"/>
      <c r="T161" s="5"/>
      <c r="U161" s="5"/>
      <c r="V161" s="265"/>
      <c r="W161" s="34"/>
      <c r="X161" s="211" t="str">
        <f>IF($H161="","",IF(EXACT(ASC(VLOOKUP($H161,TSギフト商品コード!$A$2:$H$10000,8,0)),1),VLOOKUP($H161,TSギフト商品コード!$A$2:$H$10000,4,0),IF($I$6=0%,VLOOKUP($H161,TSギフト商品コード!$A$2:$H$10000,4,0),IF($I$6=3%,VLOOKUP($H161,TSギフト商品コード!$A$2:$H$10000,5,0),IF($I$6=5%,VLOOKUP($H161,TSギフト商品コード!$A$2:$H$10000,6,0),IF($I$6=10%,VLOOKUP($H161,TSギフト商品コード!$A$2:$H$10000,7,0),""))))))</f>
        <v/>
      </c>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c r="BG161" s="34"/>
      <c r="BH161" s="34"/>
      <c r="BI161" s="34"/>
    </row>
    <row r="162" spans="1:61" s="183" customFormat="1" ht="20.100000000000001" customHeight="1" x14ac:dyDescent="0.15">
      <c r="A162" s="213">
        <v>152</v>
      </c>
      <c r="B162" s="136"/>
      <c r="C162" s="258"/>
      <c r="D162" s="258"/>
      <c r="E162" s="258"/>
      <c r="F162" s="258"/>
      <c r="G162" s="4"/>
      <c r="H162" s="5"/>
      <c r="I162" s="212"/>
      <c r="J162" s="254" t="str">
        <f>IF($H162="","",VLOOKUP($H162,TSギフト商品コード!$A$1:$H$10000,2,0))</f>
        <v/>
      </c>
      <c r="K162" s="184" t="str">
        <f>IF($H162="","",IF(EXACT(ASC(VLOOKUP($H162,TSギフト商品コード!$A$1:$H$10000,8,0)),1),VLOOKUP($H162,TSギフト商品コード!$A$1:$H$10000,3,0),ROUNDDOWN((1-$I$6)*VLOOKUP($H162,TSギフト商品コード!$A$1:$H$10000,3,0),0)))</f>
        <v/>
      </c>
      <c r="L162" s="185" t="str">
        <f t="shared" si="2"/>
        <v/>
      </c>
      <c r="M162" s="288"/>
      <c r="N162" s="5"/>
      <c r="O162" s="5"/>
      <c r="P162" s="5"/>
      <c r="Q162" s="5"/>
      <c r="R162" s="256"/>
      <c r="S162" s="256"/>
      <c r="T162" s="5"/>
      <c r="U162" s="5"/>
      <c r="V162" s="265"/>
      <c r="W162" s="34"/>
      <c r="X162" s="211" t="str">
        <f>IF($H162="","",IF(EXACT(ASC(VLOOKUP($H162,TSギフト商品コード!$A$2:$H$10000,8,0)),1),VLOOKUP($H162,TSギフト商品コード!$A$2:$H$10000,4,0),IF($I$6=0%,VLOOKUP($H162,TSギフト商品コード!$A$2:$H$10000,4,0),IF($I$6=3%,VLOOKUP($H162,TSギフト商品コード!$A$2:$H$10000,5,0),IF($I$6=5%,VLOOKUP($H162,TSギフト商品コード!$A$2:$H$10000,6,0),IF($I$6=10%,VLOOKUP($H162,TSギフト商品コード!$A$2:$H$10000,7,0),""))))))</f>
        <v/>
      </c>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row>
    <row r="163" spans="1:61" s="183" customFormat="1" ht="20.100000000000001" customHeight="1" x14ac:dyDescent="0.15">
      <c r="A163" s="213">
        <v>153</v>
      </c>
      <c r="B163" s="136"/>
      <c r="C163" s="258"/>
      <c r="D163" s="258"/>
      <c r="E163" s="258"/>
      <c r="F163" s="258"/>
      <c r="G163" s="4"/>
      <c r="H163" s="5"/>
      <c r="I163" s="212"/>
      <c r="J163" s="254" t="str">
        <f>IF($H163="","",VLOOKUP($H163,TSギフト商品コード!$A$1:$H$10000,2,0))</f>
        <v/>
      </c>
      <c r="K163" s="184" t="str">
        <f>IF($H163="","",IF(EXACT(ASC(VLOOKUP($H163,TSギフト商品コード!$A$1:$H$10000,8,0)),1),VLOOKUP($H163,TSギフト商品コード!$A$1:$H$10000,3,0),ROUNDDOWN((1-$I$6)*VLOOKUP($H163,TSギフト商品コード!$A$1:$H$10000,3,0),0)))</f>
        <v/>
      </c>
      <c r="L163" s="185" t="str">
        <f t="shared" si="2"/>
        <v/>
      </c>
      <c r="M163" s="288"/>
      <c r="N163" s="5"/>
      <c r="O163" s="5"/>
      <c r="P163" s="5"/>
      <c r="Q163" s="5"/>
      <c r="R163" s="256"/>
      <c r="S163" s="256"/>
      <c r="T163" s="5"/>
      <c r="U163" s="5"/>
      <c r="V163" s="265"/>
      <c r="W163" s="34"/>
      <c r="X163" s="211" t="str">
        <f>IF($H163="","",IF(EXACT(ASC(VLOOKUP($H163,TSギフト商品コード!$A$2:$H$10000,8,0)),1),VLOOKUP($H163,TSギフト商品コード!$A$2:$H$10000,4,0),IF($I$6=0%,VLOOKUP($H163,TSギフト商品コード!$A$2:$H$10000,4,0),IF($I$6=3%,VLOOKUP($H163,TSギフト商品コード!$A$2:$H$10000,5,0),IF($I$6=5%,VLOOKUP($H163,TSギフト商品コード!$A$2:$H$10000,6,0),IF($I$6=10%,VLOOKUP($H163,TSギフト商品コード!$A$2:$H$10000,7,0),""))))))</f>
        <v/>
      </c>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c r="BG163" s="34"/>
      <c r="BH163" s="34"/>
      <c r="BI163" s="34"/>
    </row>
    <row r="164" spans="1:61" s="183" customFormat="1" ht="20.100000000000001" customHeight="1" x14ac:dyDescent="0.15">
      <c r="A164" s="213">
        <v>154</v>
      </c>
      <c r="B164" s="136"/>
      <c r="C164" s="258"/>
      <c r="D164" s="258"/>
      <c r="E164" s="258"/>
      <c r="F164" s="258"/>
      <c r="G164" s="4"/>
      <c r="H164" s="5"/>
      <c r="I164" s="212"/>
      <c r="J164" s="254" t="str">
        <f>IF($H164="","",VLOOKUP($H164,TSギフト商品コード!$A$1:$H$10000,2,0))</f>
        <v/>
      </c>
      <c r="K164" s="184" t="str">
        <f>IF($H164="","",IF(EXACT(ASC(VLOOKUP($H164,TSギフト商品コード!$A$1:$H$10000,8,0)),1),VLOOKUP($H164,TSギフト商品コード!$A$1:$H$10000,3,0),ROUNDDOWN((1-$I$6)*VLOOKUP($H164,TSギフト商品コード!$A$1:$H$10000,3,0),0)))</f>
        <v/>
      </c>
      <c r="L164" s="185" t="str">
        <f t="shared" si="2"/>
        <v/>
      </c>
      <c r="M164" s="288"/>
      <c r="N164" s="5"/>
      <c r="O164" s="5"/>
      <c r="P164" s="5"/>
      <c r="Q164" s="5"/>
      <c r="R164" s="256"/>
      <c r="S164" s="256"/>
      <c r="T164" s="5"/>
      <c r="U164" s="5"/>
      <c r="V164" s="265"/>
      <c r="W164" s="34"/>
      <c r="X164" s="211" t="str">
        <f>IF($H164="","",IF(EXACT(ASC(VLOOKUP($H164,TSギフト商品コード!$A$2:$H$10000,8,0)),1),VLOOKUP($H164,TSギフト商品コード!$A$2:$H$10000,4,0),IF($I$6=0%,VLOOKUP($H164,TSギフト商品コード!$A$2:$H$10000,4,0),IF($I$6=3%,VLOOKUP($H164,TSギフト商品コード!$A$2:$H$10000,5,0),IF($I$6=5%,VLOOKUP($H164,TSギフト商品コード!$A$2:$H$10000,6,0),IF($I$6=10%,VLOOKUP($H164,TSギフト商品コード!$A$2:$H$10000,7,0),""))))))</f>
        <v/>
      </c>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c r="BG164" s="34"/>
      <c r="BH164" s="34"/>
      <c r="BI164" s="34"/>
    </row>
    <row r="165" spans="1:61" s="183" customFormat="1" ht="20.100000000000001" customHeight="1" x14ac:dyDescent="0.15">
      <c r="A165" s="213">
        <v>155</v>
      </c>
      <c r="B165" s="136"/>
      <c r="C165" s="258"/>
      <c r="D165" s="258"/>
      <c r="E165" s="258"/>
      <c r="F165" s="258"/>
      <c r="G165" s="4"/>
      <c r="H165" s="5"/>
      <c r="I165" s="212"/>
      <c r="J165" s="254" t="str">
        <f>IF($H165="","",VLOOKUP($H165,TSギフト商品コード!$A$1:$H$10000,2,0))</f>
        <v/>
      </c>
      <c r="K165" s="184" t="str">
        <f>IF($H165="","",IF(EXACT(ASC(VLOOKUP($H165,TSギフト商品コード!$A$1:$H$10000,8,0)),1),VLOOKUP($H165,TSギフト商品コード!$A$1:$H$10000,3,0),ROUNDDOWN((1-$I$6)*VLOOKUP($H165,TSギフト商品コード!$A$1:$H$10000,3,0),0)))</f>
        <v/>
      </c>
      <c r="L165" s="185" t="str">
        <f t="shared" si="2"/>
        <v/>
      </c>
      <c r="M165" s="288"/>
      <c r="N165" s="5"/>
      <c r="O165" s="5"/>
      <c r="P165" s="5"/>
      <c r="Q165" s="5"/>
      <c r="R165" s="256"/>
      <c r="S165" s="256"/>
      <c r="T165" s="5"/>
      <c r="U165" s="5"/>
      <c r="V165" s="265"/>
      <c r="W165" s="34"/>
      <c r="X165" s="211" t="str">
        <f>IF($H165="","",IF(EXACT(ASC(VLOOKUP($H165,TSギフト商品コード!$A$2:$H$10000,8,0)),1),VLOOKUP($H165,TSギフト商品コード!$A$2:$H$10000,4,0),IF($I$6=0%,VLOOKUP($H165,TSギフト商品コード!$A$2:$H$10000,4,0),IF($I$6=3%,VLOOKUP($H165,TSギフト商品コード!$A$2:$H$10000,5,0),IF($I$6=5%,VLOOKUP($H165,TSギフト商品コード!$A$2:$H$10000,6,0),IF($I$6=10%,VLOOKUP($H165,TSギフト商品コード!$A$2:$H$10000,7,0),""))))))</f>
        <v/>
      </c>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c r="BG165" s="34"/>
      <c r="BH165" s="34"/>
      <c r="BI165" s="34"/>
    </row>
    <row r="166" spans="1:61" s="183" customFormat="1" ht="20.100000000000001" customHeight="1" x14ac:dyDescent="0.15">
      <c r="A166" s="213">
        <v>156</v>
      </c>
      <c r="B166" s="136"/>
      <c r="C166" s="258"/>
      <c r="D166" s="258"/>
      <c r="E166" s="258"/>
      <c r="F166" s="258"/>
      <c r="G166" s="4"/>
      <c r="H166" s="5"/>
      <c r="I166" s="212"/>
      <c r="J166" s="254" t="str">
        <f>IF($H166="","",VLOOKUP($H166,TSギフト商品コード!$A$1:$H$10000,2,0))</f>
        <v/>
      </c>
      <c r="K166" s="184" t="str">
        <f>IF($H166="","",IF(EXACT(ASC(VLOOKUP($H166,TSギフト商品コード!$A$1:$H$10000,8,0)),1),VLOOKUP($H166,TSギフト商品コード!$A$1:$H$10000,3,0),ROUNDDOWN((1-$I$6)*VLOOKUP($H166,TSギフト商品コード!$A$1:$H$10000,3,0),0)))</f>
        <v/>
      </c>
      <c r="L166" s="185" t="str">
        <f t="shared" si="2"/>
        <v/>
      </c>
      <c r="M166" s="288"/>
      <c r="N166" s="5"/>
      <c r="O166" s="5"/>
      <c r="P166" s="5"/>
      <c r="Q166" s="5"/>
      <c r="R166" s="256"/>
      <c r="S166" s="256"/>
      <c r="T166" s="5"/>
      <c r="U166" s="5"/>
      <c r="V166" s="265"/>
      <c r="W166" s="34"/>
      <c r="X166" s="211" t="str">
        <f>IF($H166="","",IF(EXACT(ASC(VLOOKUP($H166,TSギフト商品コード!$A$2:$H$10000,8,0)),1),VLOOKUP($H166,TSギフト商品コード!$A$2:$H$10000,4,0),IF($I$6=0%,VLOOKUP($H166,TSギフト商品コード!$A$2:$H$10000,4,0),IF($I$6=3%,VLOOKUP($H166,TSギフト商品コード!$A$2:$H$10000,5,0),IF($I$6=5%,VLOOKUP($H166,TSギフト商品コード!$A$2:$H$10000,6,0),IF($I$6=10%,VLOOKUP($H166,TSギフト商品コード!$A$2:$H$10000,7,0),""))))))</f>
        <v/>
      </c>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c r="BG166" s="34"/>
      <c r="BH166" s="34"/>
      <c r="BI166" s="34"/>
    </row>
    <row r="167" spans="1:61" s="183" customFormat="1" ht="20.100000000000001" customHeight="1" x14ac:dyDescent="0.15">
      <c r="A167" s="213">
        <v>157</v>
      </c>
      <c r="B167" s="136"/>
      <c r="C167" s="258"/>
      <c r="D167" s="258"/>
      <c r="E167" s="258"/>
      <c r="F167" s="258"/>
      <c r="G167" s="4"/>
      <c r="H167" s="5"/>
      <c r="I167" s="212"/>
      <c r="J167" s="254" t="str">
        <f>IF($H167="","",VLOOKUP($H167,TSギフト商品コード!$A$1:$H$10000,2,0))</f>
        <v/>
      </c>
      <c r="K167" s="184" t="str">
        <f>IF($H167="","",IF(EXACT(ASC(VLOOKUP($H167,TSギフト商品コード!$A$1:$H$10000,8,0)),1),VLOOKUP($H167,TSギフト商品コード!$A$1:$H$10000,3,0),ROUNDDOWN((1-$I$6)*VLOOKUP($H167,TSギフト商品コード!$A$1:$H$10000,3,0),0)))</f>
        <v/>
      </c>
      <c r="L167" s="185" t="str">
        <f t="shared" si="2"/>
        <v/>
      </c>
      <c r="M167" s="288"/>
      <c r="N167" s="5"/>
      <c r="O167" s="5"/>
      <c r="P167" s="5"/>
      <c r="Q167" s="5"/>
      <c r="R167" s="256"/>
      <c r="S167" s="256"/>
      <c r="T167" s="5"/>
      <c r="U167" s="5"/>
      <c r="V167" s="265"/>
      <c r="W167" s="34"/>
      <c r="X167" s="211" t="str">
        <f>IF($H167="","",IF(EXACT(ASC(VLOOKUP($H167,TSギフト商品コード!$A$2:$H$10000,8,0)),1),VLOOKUP($H167,TSギフト商品コード!$A$2:$H$10000,4,0),IF($I$6=0%,VLOOKUP($H167,TSギフト商品コード!$A$2:$H$10000,4,0),IF($I$6=3%,VLOOKUP($H167,TSギフト商品コード!$A$2:$H$10000,5,0),IF($I$6=5%,VLOOKUP($H167,TSギフト商品コード!$A$2:$H$10000,6,0),IF($I$6=10%,VLOOKUP($H167,TSギフト商品コード!$A$2:$H$10000,7,0),""))))))</f>
        <v/>
      </c>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4"/>
    </row>
    <row r="168" spans="1:61" s="183" customFormat="1" ht="20.100000000000001" customHeight="1" x14ac:dyDescent="0.15">
      <c r="A168" s="213">
        <v>158</v>
      </c>
      <c r="B168" s="136"/>
      <c r="C168" s="258"/>
      <c r="D168" s="258"/>
      <c r="E168" s="258"/>
      <c r="F168" s="258"/>
      <c r="G168" s="4"/>
      <c r="H168" s="5"/>
      <c r="I168" s="212"/>
      <c r="J168" s="254" t="str">
        <f>IF($H168="","",VLOOKUP($H168,TSギフト商品コード!$A$1:$H$10000,2,0))</f>
        <v/>
      </c>
      <c r="K168" s="184" t="str">
        <f>IF($H168="","",IF(EXACT(ASC(VLOOKUP($H168,TSギフト商品コード!$A$1:$H$10000,8,0)),1),VLOOKUP($H168,TSギフト商品コード!$A$1:$H$10000,3,0),ROUNDDOWN((1-$I$6)*VLOOKUP($H168,TSギフト商品コード!$A$1:$H$10000,3,0),0)))</f>
        <v/>
      </c>
      <c r="L168" s="185" t="str">
        <f t="shared" si="2"/>
        <v/>
      </c>
      <c r="M168" s="288"/>
      <c r="N168" s="5"/>
      <c r="O168" s="5"/>
      <c r="P168" s="5"/>
      <c r="Q168" s="5"/>
      <c r="R168" s="256"/>
      <c r="S168" s="256"/>
      <c r="T168" s="5"/>
      <c r="U168" s="5"/>
      <c r="V168" s="265"/>
      <c r="W168" s="34"/>
      <c r="X168" s="211" t="str">
        <f>IF($H168="","",IF(EXACT(ASC(VLOOKUP($H168,TSギフト商品コード!$A$2:$H$10000,8,0)),1),VLOOKUP($H168,TSギフト商品コード!$A$2:$H$10000,4,0),IF($I$6=0%,VLOOKUP($H168,TSギフト商品コード!$A$2:$H$10000,4,0),IF($I$6=3%,VLOOKUP($H168,TSギフト商品コード!$A$2:$H$10000,5,0),IF($I$6=5%,VLOOKUP($H168,TSギフト商品コード!$A$2:$H$10000,6,0),IF($I$6=10%,VLOOKUP($H168,TSギフト商品コード!$A$2:$H$10000,7,0),""))))))</f>
        <v/>
      </c>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c r="BG168" s="34"/>
      <c r="BH168" s="34"/>
      <c r="BI168" s="34"/>
    </row>
    <row r="169" spans="1:61" s="183" customFormat="1" ht="20.100000000000001" customHeight="1" x14ac:dyDescent="0.15">
      <c r="A169" s="213">
        <v>159</v>
      </c>
      <c r="B169" s="136"/>
      <c r="C169" s="258"/>
      <c r="D169" s="258"/>
      <c r="E169" s="258"/>
      <c r="F169" s="258"/>
      <c r="G169" s="4"/>
      <c r="H169" s="5"/>
      <c r="I169" s="212"/>
      <c r="J169" s="254" t="str">
        <f>IF($H169="","",VLOOKUP($H169,TSギフト商品コード!$A$1:$H$10000,2,0))</f>
        <v/>
      </c>
      <c r="K169" s="184" t="str">
        <f>IF($H169="","",IF(EXACT(ASC(VLOOKUP($H169,TSギフト商品コード!$A$1:$H$10000,8,0)),1),VLOOKUP($H169,TSギフト商品コード!$A$1:$H$10000,3,0),ROUNDDOWN((1-$I$6)*VLOOKUP($H169,TSギフト商品コード!$A$1:$H$10000,3,0),0)))</f>
        <v/>
      </c>
      <c r="L169" s="185" t="str">
        <f t="shared" si="2"/>
        <v/>
      </c>
      <c r="M169" s="288"/>
      <c r="N169" s="5"/>
      <c r="O169" s="5"/>
      <c r="P169" s="5"/>
      <c r="Q169" s="5"/>
      <c r="R169" s="256"/>
      <c r="S169" s="256"/>
      <c r="T169" s="5"/>
      <c r="U169" s="5"/>
      <c r="V169" s="265"/>
      <c r="W169" s="34"/>
      <c r="X169" s="211" t="str">
        <f>IF($H169="","",IF(EXACT(ASC(VLOOKUP($H169,TSギフト商品コード!$A$2:$H$10000,8,0)),1),VLOOKUP($H169,TSギフト商品コード!$A$2:$H$10000,4,0),IF($I$6=0%,VLOOKUP($H169,TSギフト商品コード!$A$2:$H$10000,4,0),IF($I$6=3%,VLOOKUP($H169,TSギフト商品コード!$A$2:$H$10000,5,0),IF($I$6=5%,VLOOKUP($H169,TSギフト商品コード!$A$2:$H$10000,6,0),IF($I$6=10%,VLOOKUP($H169,TSギフト商品コード!$A$2:$H$10000,7,0),""))))))</f>
        <v/>
      </c>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c r="BG169" s="34"/>
      <c r="BH169" s="34"/>
      <c r="BI169" s="34"/>
    </row>
    <row r="170" spans="1:61" s="183" customFormat="1" ht="20.100000000000001" customHeight="1" x14ac:dyDescent="0.15">
      <c r="A170" s="213">
        <v>160</v>
      </c>
      <c r="B170" s="136"/>
      <c r="C170" s="258"/>
      <c r="D170" s="258"/>
      <c r="E170" s="258"/>
      <c r="F170" s="258"/>
      <c r="G170" s="4"/>
      <c r="H170" s="5"/>
      <c r="I170" s="212"/>
      <c r="J170" s="254" t="str">
        <f>IF($H170="","",VLOOKUP($H170,TSギフト商品コード!$A$1:$H$10000,2,0))</f>
        <v/>
      </c>
      <c r="K170" s="184" t="str">
        <f>IF($H170="","",IF(EXACT(ASC(VLOOKUP($H170,TSギフト商品コード!$A$1:$H$10000,8,0)),1),VLOOKUP($H170,TSギフト商品コード!$A$1:$H$10000,3,0),ROUNDDOWN((1-$I$6)*VLOOKUP($H170,TSギフト商品コード!$A$1:$H$10000,3,0),0)))</f>
        <v/>
      </c>
      <c r="L170" s="185" t="str">
        <f t="shared" si="2"/>
        <v/>
      </c>
      <c r="M170" s="288"/>
      <c r="N170" s="5"/>
      <c r="O170" s="5"/>
      <c r="P170" s="5"/>
      <c r="Q170" s="5"/>
      <c r="R170" s="256"/>
      <c r="S170" s="256"/>
      <c r="T170" s="5"/>
      <c r="U170" s="5"/>
      <c r="V170" s="265"/>
      <c r="W170" s="34"/>
      <c r="X170" s="211" t="str">
        <f>IF($H170="","",IF(EXACT(ASC(VLOOKUP($H170,TSギフト商品コード!$A$2:$H$10000,8,0)),1),VLOOKUP($H170,TSギフト商品コード!$A$2:$H$10000,4,0),IF($I$6=0%,VLOOKUP($H170,TSギフト商品コード!$A$2:$H$10000,4,0),IF($I$6=3%,VLOOKUP($H170,TSギフト商品コード!$A$2:$H$10000,5,0),IF($I$6=5%,VLOOKUP($H170,TSギフト商品コード!$A$2:$H$10000,6,0),IF($I$6=10%,VLOOKUP($H170,TSギフト商品コード!$A$2:$H$10000,7,0),""))))))</f>
        <v/>
      </c>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c r="BG170" s="34"/>
      <c r="BH170" s="34"/>
      <c r="BI170" s="34"/>
    </row>
    <row r="171" spans="1:61" s="183" customFormat="1" ht="20.100000000000001" customHeight="1" x14ac:dyDescent="0.15">
      <c r="A171" s="213">
        <v>161</v>
      </c>
      <c r="B171" s="136"/>
      <c r="C171" s="258"/>
      <c r="D171" s="258"/>
      <c r="E171" s="258"/>
      <c r="F171" s="258"/>
      <c r="G171" s="4"/>
      <c r="H171" s="5"/>
      <c r="I171" s="212"/>
      <c r="J171" s="254" t="str">
        <f>IF($H171="","",VLOOKUP($H171,TSギフト商品コード!$A$1:$H$10000,2,0))</f>
        <v/>
      </c>
      <c r="K171" s="184" t="str">
        <f>IF($H171="","",IF(EXACT(ASC(VLOOKUP($H171,TSギフト商品コード!$A$1:$H$10000,8,0)),1),VLOOKUP($H171,TSギフト商品コード!$A$1:$H$10000,3,0),ROUNDDOWN((1-$I$6)*VLOOKUP($H171,TSギフト商品コード!$A$1:$H$10000,3,0),0)))</f>
        <v/>
      </c>
      <c r="L171" s="185" t="str">
        <f t="shared" si="2"/>
        <v/>
      </c>
      <c r="M171" s="288"/>
      <c r="N171" s="5"/>
      <c r="O171" s="5"/>
      <c r="P171" s="5"/>
      <c r="Q171" s="5"/>
      <c r="R171" s="256"/>
      <c r="S171" s="256"/>
      <c r="T171" s="5"/>
      <c r="U171" s="5"/>
      <c r="V171" s="265"/>
      <c r="W171" s="34"/>
      <c r="X171" s="211" t="str">
        <f>IF($H171="","",IF(EXACT(ASC(VLOOKUP($H171,TSギフト商品コード!$A$2:$H$10000,8,0)),1),VLOOKUP($H171,TSギフト商品コード!$A$2:$H$10000,4,0),IF($I$6=0%,VLOOKUP($H171,TSギフト商品コード!$A$2:$H$10000,4,0),IF($I$6=3%,VLOOKUP($H171,TSギフト商品コード!$A$2:$H$10000,5,0),IF($I$6=5%,VLOOKUP($H171,TSギフト商品コード!$A$2:$H$10000,6,0),IF($I$6=10%,VLOOKUP($H171,TSギフト商品コード!$A$2:$H$10000,7,0),""))))))</f>
        <v/>
      </c>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c r="BG171" s="34"/>
      <c r="BH171" s="34"/>
      <c r="BI171" s="34"/>
    </row>
    <row r="172" spans="1:61" s="183" customFormat="1" ht="20.100000000000001" customHeight="1" x14ac:dyDescent="0.15">
      <c r="A172" s="213">
        <v>162</v>
      </c>
      <c r="B172" s="136"/>
      <c r="C172" s="258"/>
      <c r="D172" s="258"/>
      <c r="E172" s="258"/>
      <c r="F172" s="258"/>
      <c r="G172" s="4"/>
      <c r="H172" s="5"/>
      <c r="I172" s="212"/>
      <c r="J172" s="254" t="str">
        <f>IF($H172="","",VLOOKUP($H172,TSギフト商品コード!$A$1:$H$10000,2,0))</f>
        <v/>
      </c>
      <c r="K172" s="184" t="str">
        <f>IF($H172="","",IF(EXACT(ASC(VLOOKUP($H172,TSギフト商品コード!$A$1:$H$10000,8,0)),1),VLOOKUP($H172,TSギフト商品コード!$A$1:$H$10000,3,0),ROUNDDOWN((1-$I$6)*VLOOKUP($H172,TSギフト商品コード!$A$1:$H$10000,3,0),0)))</f>
        <v/>
      </c>
      <c r="L172" s="185" t="str">
        <f t="shared" si="2"/>
        <v/>
      </c>
      <c r="M172" s="288"/>
      <c r="N172" s="5"/>
      <c r="O172" s="5"/>
      <c r="P172" s="5"/>
      <c r="Q172" s="5"/>
      <c r="R172" s="256"/>
      <c r="S172" s="256"/>
      <c r="T172" s="5"/>
      <c r="U172" s="5"/>
      <c r="V172" s="265"/>
      <c r="W172" s="34"/>
      <c r="X172" s="211" t="str">
        <f>IF($H172="","",IF(EXACT(ASC(VLOOKUP($H172,TSギフト商品コード!$A$2:$H$10000,8,0)),1),VLOOKUP($H172,TSギフト商品コード!$A$2:$H$10000,4,0),IF($I$6=0%,VLOOKUP($H172,TSギフト商品コード!$A$2:$H$10000,4,0),IF($I$6=3%,VLOOKUP($H172,TSギフト商品コード!$A$2:$H$10000,5,0),IF($I$6=5%,VLOOKUP($H172,TSギフト商品コード!$A$2:$H$10000,6,0),IF($I$6=10%,VLOOKUP($H172,TSギフト商品コード!$A$2:$H$10000,7,0),""))))))</f>
        <v/>
      </c>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row>
    <row r="173" spans="1:61" s="183" customFormat="1" ht="20.100000000000001" customHeight="1" x14ac:dyDescent="0.15">
      <c r="A173" s="213">
        <v>163</v>
      </c>
      <c r="B173" s="136"/>
      <c r="C173" s="258"/>
      <c r="D173" s="258"/>
      <c r="E173" s="258"/>
      <c r="F173" s="258"/>
      <c r="G173" s="4"/>
      <c r="H173" s="5"/>
      <c r="I173" s="212"/>
      <c r="J173" s="254" t="str">
        <f>IF($H173="","",VLOOKUP($H173,TSギフト商品コード!$A$1:$H$10000,2,0))</f>
        <v/>
      </c>
      <c r="K173" s="184" t="str">
        <f>IF($H173="","",IF(EXACT(ASC(VLOOKUP($H173,TSギフト商品コード!$A$1:$H$10000,8,0)),1),VLOOKUP($H173,TSギフト商品コード!$A$1:$H$10000,3,0),ROUNDDOWN((1-$I$6)*VLOOKUP($H173,TSギフト商品コード!$A$1:$H$10000,3,0),0)))</f>
        <v/>
      </c>
      <c r="L173" s="185" t="str">
        <f t="shared" si="2"/>
        <v/>
      </c>
      <c r="M173" s="288"/>
      <c r="N173" s="5"/>
      <c r="O173" s="5"/>
      <c r="P173" s="5"/>
      <c r="Q173" s="5"/>
      <c r="R173" s="256"/>
      <c r="S173" s="256"/>
      <c r="T173" s="5"/>
      <c r="U173" s="5"/>
      <c r="V173" s="265"/>
      <c r="W173" s="34"/>
      <c r="X173" s="211" t="str">
        <f>IF($H173="","",IF(EXACT(ASC(VLOOKUP($H173,TSギフト商品コード!$A$2:$H$10000,8,0)),1),VLOOKUP($H173,TSギフト商品コード!$A$2:$H$10000,4,0),IF($I$6=0%,VLOOKUP($H173,TSギフト商品コード!$A$2:$H$10000,4,0),IF($I$6=3%,VLOOKUP($H173,TSギフト商品コード!$A$2:$H$10000,5,0),IF($I$6=5%,VLOOKUP($H173,TSギフト商品コード!$A$2:$H$10000,6,0),IF($I$6=10%,VLOOKUP($H173,TSギフト商品コード!$A$2:$H$10000,7,0),""))))))</f>
        <v/>
      </c>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row>
    <row r="174" spans="1:61" s="183" customFormat="1" ht="20.100000000000001" customHeight="1" x14ac:dyDescent="0.15">
      <c r="A174" s="213">
        <v>164</v>
      </c>
      <c r="B174" s="136"/>
      <c r="C174" s="258"/>
      <c r="D174" s="258"/>
      <c r="E174" s="258"/>
      <c r="F174" s="258"/>
      <c r="G174" s="4"/>
      <c r="H174" s="5"/>
      <c r="I174" s="212"/>
      <c r="J174" s="254" t="str">
        <f>IF($H174="","",VLOOKUP($H174,TSギフト商品コード!$A$1:$H$10000,2,0))</f>
        <v/>
      </c>
      <c r="K174" s="184" t="str">
        <f>IF($H174="","",IF(EXACT(ASC(VLOOKUP($H174,TSギフト商品コード!$A$1:$H$10000,8,0)),1),VLOOKUP($H174,TSギフト商品コード!$A$1:$H$10000,3,0),ROUNDDOWN((1-$I$6)*VLOOKUP($H174,TSギフト商品コード!$A$1:$H$10000,3,0),0)))</f>
        <v/>
      </c>
      <c r="L174" s="185" t="str">
        <f t="shared" si="2"/>
        <v/>
      </c>
      <c r="M174" s="288"/>
      <c r="N174" s="5"/>
      <c r="O174" s="5"/>
      <c r="P174" s="5"/>
      <c r="Q174" s="5"/>
      <c r="R174" s="256"/>
      <c r="S174" s="256"/>
      <c r="T174" s="5"/>
      <c r="U174" s="5"/>
      <c r="V174" s="265"/>
      <c r="W174" s="34"/>
      <c r="X174" s="211" t="str">
        <f>IF($H174="","",IF(EXACT(ASC(VLOOKUP($H174,TSギフト商品コード!$A$2:$H$10000,8,0)),1),VLOOKUP($H174,TSギフト商品コード!$A$2:$H$10000,4,0),IF($I$6=0%,VLOOKUP($H174,TSギフト商品コード!$A$2:$H$10000,4,0),IF($I$6=3%,VLOOKUP($H174,TSギフト商品コード!$A$2:$H$10000,5,0),IF($I$6=5%,VLOOKUP($H174,TSギフト商品コード!$A$2:$H$10000,6,0),IF($I$6=10%,VLOOKUP($H174,TSギフト商品コード!$A$2:$H$10000,7,0),""))))))</f>
        <v/>
      </c>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c r="BG174" s="34"/>
      <c r="BH174" s="34"/>
      <c r="BI174" s="34"/>
    </row>
    <row r="175" spans="1:61" s="183" customFormat="1" ht="20.100000000000001" customHeight="1" x14ac:dyDescent="0.15">
      <c r="A175" s="213">
        <v>165</v>
      </c>
      <c r="B175" s="136"/>
      <c r="C175" s="258"/>
      <c r="D175" s="258"/>
      <c r="E175" s="258"/>
      <c r="F175" s="258"/>
      <c r="G175" s="4"/>
      <c r="H175" s="5"/>
      <c r="I175" s="212"/>
      <c r="J175" s="254" t="str">
        <f>IF($H175="","",VLOOKUP($H175,TSギフト商品コード!$A$1:$H$10000,2,0))</f>
        <v/>
      </c>
      <c r="K175" s="184" t="str">
        <f>IF($H175="","",IF(EXACT(ASC(VLOOKUP($H175,TSギフト商品コード!$A$1:$H$10000,8,0)),1),VLOOKUP($H175,TSギフト商品コード!$A$1:$H$10000,3,0),ROUNDDOWN((1-$I$6)*VLOOKUP($H175,TSギフト商品コード!$A$1:$H$10000,3,0),0)))</f>
        <v/>
      </c>
      <c r="L175" s="185" t="str">
        <f t="shared" si="2"/>
        <v/>
      </c>
      <c r="M175" s="288"/>
      <c r="N175" s="5"/>
      <c r="O175" s="5"/>
      <c r="P175" s="5"/>
      <c r="Q175" s="5"/>
      <c r="R175" s="256"/>
      <c r="S175" s="256"/>
      <c r="T175" s="5"/>
      <c r="U175" s="5"/>
      <c r="V175" s="265"/>
      <c r="W175" s="34"/>
      <c r="X175" s="211" t="str">
        <f>IF($H175="","",IF(EXACT(ASC(VLOOKUP($H175,TSギフト商品コード!$A$2:$H$10000,8,0)),1),VLOOKUP($H175,TSギフト商品コード!$A$2:$H$10000,4,0),IF($I$6=0%,VLOOKUP($H175,TSギフト商品コード!$A$2:$H$10000,4,0),IF($I$6=3%,VLOOKUP($H175,TSギフト商品コード!$A$2:$H$10000,5,0),IF($I$6=5%,VLOOKUP($H175,TSギフト商品コード!$A$2:$H$10000,6,0),IF($I$6=10%,VLOOKUP($H175,TSギフト商品コード!$A$2:$H$10000,7,0),""))))))</f>
        <v/>
      </c>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c r="BG175" s="34"/>
      <c r="BH175" s="34"/>
      <c r="BI175" s="34"/>
    </row>
    <row r="176" spans="1:61" s="183" customFormat="1" ht="20.100000000000001" customHeight="1" x14ac:dyDescent="0.15">
      <c r="A176" s="213">
        <v>166</v>
      </c>
      <c r="B176" s="136"/>
      <c r="C176" s="258"/>
      <c r="D176" s="258"/>
      <c r="E176" s="258"/>
      <c r="F176" s="258"/>
      <c r="G176" s="4"/>
      <c r="H176" s="5"/>
      <c r="I176" s="212"/>
      <c r="J176" s="254" t="str">
        <f>IF($H176="","",VLOOKUP($H176,TSギフト商品コード!$A$1:$H$10000,2,0))</f>
        <v/>
      </c>
      <c r="K176" s="184" t="str">
        <f>IF($H176="","",IF(EXACT(ASC(VLOOKUP($H176,TSギフト商品コード!$A$1:$H$10000,8,0)),1),VLOOKUP($H176,TSギフト商品コード!$A$1:$H$10000,3,0),ROUNDDOWN((1-$I$6)*VLOOKUP($H176,TSギフト商品コード!$A$1:$H$10000,3,0),0)))</f>
        <v/>
      </c>
      <c r="L176" s="185" t="str">
        <f t="shared" si="2"/>
        <v/>
      </c>
      <c r="M176" s="288"/>
      <c r="N176" s="5"/>
      <c r="O176" s="5"/>
      <c r="P176" s="5"/>
      <c r="Q176" s="5"/>
      <c r="R176" s="256"/>
      <c r="S176" s="256"/>
      <c r="T176" s="5"/>
      <c r="U176" s="5"/>
      <c r="V176" s="265"/>
      <c r="W176" s="34"/>
      <c r="X176" s="211" t="str">
        <f>IF($H176="","",IF(EXACT(ASC(VLOOKUP($H176,TSギフト商品コード!$A$2:$H$10000,8,0)),1),VLOOKUP($H176,TSギフト商品コード!$A$2:$H$10000,4,0),IF($I$6=0%,VLOOKUP($H176,TSギフト商品コード!$A$2:$H$10000,4,0),IF($I$6=3%,VLOOKUP($H176,TSギフト商品コード!$A$2:$H$10000,5,0),IF($I$6=5%,VLOOKUP($H176,TSギフト商品コード!$A$2:$H$10000,6,0),IF($I$6=10%,VLOOKUP($H176,TSギフト商品コード!$A$2:$H$10000,7,0),""))))))</f>
        <v/>
      </c>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4"/>
    </row>
    <row r="177" spans="1:61" s="183" customFormat="1" ht="20.100000000000001" customHeight="1" x14ac:dyDescent="0.15">
      <c r="A177" s="213">
        <v>167</v>
      </c>
      <c r="B177" s="136"/>
      <c r="C177" s="258"/>
      <c r="D177" s="258"/>
      <c r="E177" s="258"/>
      <c r="F177" s="258"/>
      <c r="G177" s="4"/>
      <c r="H177" s="5"/>
      <c r="I177" s="212"/>
      <c r="J177" s="254" t="str">
        <f>IF($H177="","",VLOOKUP($H177,TSギフト商品コード!$A$1:$H$10000,2,0))</f>
        <v/>
      </c>
      <c r="K177" s="184" t="str">
        <f>IF($H177="","",IF(EXACT(ASC(VLOOKUP($H177,TSギフト商品コード!$A$1:$H$10000,8,0)),1),VLOOKUP($H177,TSギフト商品コード!$A$1:$H$10000,3,0),ROUNDDOWN((1-$I$6)*VLOOKUP($H177,TSギフト商品コード!$A$1:$H$10000,3,0),0)))</f>
        <v/>
      </c>
      <c r="L177" s="185" t="str">
        <f t="shared" si="2"/>
        <v/>
      </c>
      <c r="M177" s="288"/>
      <c r="N177" s="5"/>
      <c r="O177" s="5"/>
      <c r="P177" s="5"/>
      <c r="Q177" s="5"/>
      <c r="R177" s="256"/>
      <c r="S177" s="256"/>
      <c r="T177" s="5"/>
      <c r="U177" s="5"/>
      <c r="V177" s="265"/>
      <c r="W177" s="34"/>
      <c r="X177" s="211" t="str">
        <f>IF($H177="","",IF(EXACT(ASC(VLOOKUP($H177,TSギフト商品コード!$A$2:$H$10000,8,0)),1),VLOOKUP($H177,TSギフト商品コード!$A$2:$H$10000,4,0),IF($I$6=0%,VLOOKUP($H177,TSギフト商品コード!$A$2:$H$10000,4,0),IF($I$6=3%,VLOOKUP($H177,TSギフト商品コード!$A$2:$H$10000,5,0),IF($I$6=5%,VLOOKUP($H177,TSギフト商品コード!$A$2:$H$10000,6,0),IF($I$6=10%,VLOOKUP($H177,TSギフト商品コード!$A$2:$H$10000,7,0),""))))))</f>
        <v/>
      </c>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row>
    <row r="178" spans="1:61" s="183" customFormat="1" ht="20.100000000000001" customHeight="1" x14ac:dyDescent="0.15">
      <c r="A178" s="213">
        <v>168</v>
      </c>
      <c r="B178" s="136"/>
      <c r="C178" s="258"/>
      <c r="D178" s="258"/>
      <c r="E178" s="258"/>
      <c r="F178" s="258"/>
      <c r="G178" s="4"/>
      <c r="H178" s="5"/>
      <c r="I178" s="212"/>
      <c r="J178" s="254" t="str">
        <f>IF($H178="","",VLOOKUP($H178,TSギフト商品コード!$A$1:$H$10000,2,0))</f>
        <v/>
      </c>
      <c r="K178" s="184" t="str">
        <f>IF($H178="","",IF(EXACT(ASC(VLOOKUP($H178,TSギフト商品コード!$A$1:$H$10000,8,0)),1),VLOOKUP($H178,TSギフト商品コード!$A$1:$H$10000,3,0),ROUNDDOWN((1-$I$6)*VLOOKUP($H178,TSギフト商品コード!$A$1:$H$10000,3,0),0)))</f>
        <v/>
      </c>
      <c r="L178" s="185" t="str">
        <f t="shared" si="2"/>
        <v/>
      </c>
      <c r="M178" s="288"/>
      <c r="N178" s="5"/>
      <c r="O178" s="5"/>
      <c r="P178" s="5"/>
      <c r="Q178" s="5"/>
      <c r="R178" s="256"/>
      <c r="S178" s="256"/>
      <c r="T178" s="5"/>
      <c r="U178" s="5"/>
      <c r="V178" s="265"/>
      <c r="W178" s="34"/>
      <c r="X178" s="211" t="str">
        <f>IF($H178="","",IF(EXACT(ASC(VLOOKUP($H178,TSギフト商品コード!$A$2:$H$10000,8,0)),1),VLOOKUP($H178,TSギフト商品コード!$A$2:$H$10000,4,0),IF($I$6=0%,VLOOKUP($H178,TSギフト商品コード!$A$2:$H$10000,4,0),IF($I$6=3%,VLOOKUP($H178,TSギフト商品コード!$A$2:$H$10000,5,0),IF($I$6=5%,VLOOKUP($H178,TSギフト商品コード!$A$2:$H$10000,6,0),IF($I$6=10%,VLOOKUP($H178,TSギフト商品コード!$A$2:$H$10000,7,0),""))))))</f>
        <v/>
      </c>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row>
    <row r="179" spans="1:61" s="183" customFormat="1" ht="20.100000000000001" customHeight="1" x14ac:dyDescent="0.15">
      <c r="A179" s="213">
        <v>169</v>
      </c>
      <c r="B179" s="136"/>
      <c r="C179" s="258"/>
      <c r="D179" s="258"/>
      <c r="E179" s="258"/>
      <c r="F179" s="258"/>
      <c r="G179" s="4"/>
      <c r="H179" s="5"/>
      <c r="I179" s="212"/>
      <c r="J179" s="254" t="str">
        <f>IF($H179="","",VLOOKUP($H179,TSギフト商品コード!$A$1:$H$10000,2,0))</f>
        <v/>
      </c>
      <c r="K179" s="184" t="str">
        <f>IF($H179="","",IF(EXACT(ASC(VLOOKUP($H179,TSギフト商品コード!$A$1:$H$10000,8,0)),1),VLOOKUP($H179,TSギフト商品コード!$A$1:$H$10000,3,0),ROUNDDOWN((1-$I$6)*VLOOKUP($H179,TSギフト商品コード!$A$1:$H$10000,3,0),0)))</f>
        <v/>
      </c>
      <c r="L179" s="185" t="str">
        <f t="shared" si="2"/>
        <v/>
      </c>
      <c r="M179" s="288"/>
      <c r="N179" s="5"/>
      <c r="O179" s="5"/>
      <c r="P179" s="5"/>
      <c r="Q179" s="5"/>
      <c r="R179" s="256"/>
      <c r="S179" s="256"/>
      <c r="T179" s="5"/>
      <c r="U179" s="5"/>
      <c r="V179" s="265"/>
      <c r="W179" s="34"/>
      <c r="X179" s="211" t="str">
        <f>IF($H179="","",IF(EXACT(ASC(VLOOKUP($H179,TSギフト商品コード!$A$2:$H$10000,8,0)),1),VLOOKUP($H179,TSギフト商品コード!$A$2:$H$10000,4,0),IF($I$6=0%,VLOOKUP($H179,TSギフト商品コード!$A$2:$H$10000,4,0),IF($I$6=3%,VLOOKUP($H179,TSギフト商品コード!$A$2:$H$10000,5,0),IF($I$6=5%,VLOOKUP($H179,TSギフト商品コード!$A$2:$H$10000,6,0),IF($I$6=10%,VLOOKUP($H179,TSギフト商品コード!$A$2:$H$10000,7,0),""))))))</f>
        <v/>
      </c>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c r="BG179" s="34"/>
      <c r="BH179" s="34"/>
      <c r="BI179" s="34"/>
    </row>
    <row r="180" spans="1:61" s="183" customFormat="1" ht="20.100000000000001" customHeight="1" x14ac:dyDescent="0.15">
      <c r="A180" s="213">
        <v>170</v>
      </c>
      <c r="B180" s="136"/>
      <c r="C180" s="258"/>
      <c r="D180" s="258"/>
      <c r="E180" s="258"/>
      <c r="F180" s="258"/>
      <c r="G180" s="4"/>
      <c r="H180" s="5"/>
      <c r="I180" s="212"/>
      <c r="J180" s="254" t="str">
        <f>IF($H180="","",VLOOKUP($H180,TSギフト商品コード!$A$1:$H$10000,2,0))</f>
        <v/>
      </c>
      <c r="K180" s="184" t="str">
        <f>IF($H180="","",IF(EXACT(ASC(VLOOKUP($H180,TSギフト商品コード!$A$1:$H$10000,8,0)),1),VLOOKUP($H180,TSギフト商品コード!$A$1:$H$10000,3,0),ROUNDDOWN((1-$I$6)*VLOOKUP($H180,TSギフト商品コード!$A$1:$H$10000,3,0),0)))</f>
        <v/>
      </c>
      <c r="L180" s="185" t="str">
        <f t="shared" si="2"/>
        <v/>
      </c>
      <c r="M180" s="288"/>
      <c r="N180" s="5"/>
      <c r="O180" s="5"/>
      <c r="P180" s="5"/>
      <c r="Q180" s="5"/>
      <c r="R180" s="256"/>
      <c r="S180" s="256"/>
      <c r="T180" s="5"/>
      <c r="U180" s="5"/>
      <c r="V180" s="265"/>
      <c r="W180" s="34"/>
      <c r="X180" s="211" t="str">
        <f>IF($H180="","",IF(EXACT(ASC(VLOOKUP($H180,TSギフト商品コード!$A$2:$H$10000,8,0)),1),VLOOKUP($H180,TSギフト商品コード!$A$2:$H$10000,4,0),IF($I$6=0%,VLOOKUP($H180,TSギフト商品コード!$A$2:$H$10000,4,0),IF($I$6=3%,VLOOKUP($H180,TSギフト商品コード!$A$2:$H$10000,5,0),IF($I$6=5%,VLOOKUP($H180,TSギフト商品コード!$A$2:$H$10000,6,0),IF($I$6=10%,VLOOKUP($H180,TSギフト商品コード!$A$2:$H$10000,7,0),""))))))</f>
        <v/>
      </c>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c r="BG180" s="34"/>
      <c r="BH180" s="34"/>
      <c r="BI180" s="34"/>
    </row>
    <row r="181" spans="1:61" s="183" customFormat="1" ht="20.100000000000001" customHeight="1" x14ac:dyDescent="0.15">
      <c r="A181" s="213">
        <v>171</v>
      </c>
      <c r="B181" s="136"/>
      <c r="C181" s="258"/>
      <c r="D181" s="258"/>
      <c r="E181" s="258"/>
      <c r="F181" s="258"/>
      <c r="G181" s="4"/>
      <c r="H181" s="5"/>
      <c r="I181" s="212"/>
      <c r="J181" s="254" t="str">
        <f>IF($H181="","",VLOOKUP($H181,TSギフト商品コード!$A$1:$H$10000,2,0))</f>
        <v/>
      </c>
      <c r="K181" s="184" t="str">
        <f>IF($H181="","",IF(EXACT(ASC(VLOOKUP($H181,TSギフト商品コード!$A$1:$H$10000,8,0)),1),VLOOKUP($H181,TSギフト商品コード!$A$1:$H$10000,3,0),ROUNDDOWN((1-$I$6)*VLOOKUP($H181,TSギフト商品コード!$A$1:$H$10000,3,0),0)))</f>
        <v/>
      </c>
      <c r="L181" s="185" t="str">
        <f t="shared" si="2"/>
        <v/>
      </c>
      <c r="M181" s="288"/>
      <c r="N181" s="5"/>
      <c r="O181" s="5"/>
      <c r="P181" s="5"/>
      <c r="Q181" s="5"/>
      <c r="R181" s="256"/>
      <c r="S181" s="256"/>
      <c r="T181" s="5"/>
      <c r="U181" s="5"/>
      <c r="V181" s="265"/>
      <c r="W181" s="34"/>
      <c r="X181" s="211" t="str">
        <f>IF($H181="","",IF(EXACT(ASC(VLOOKUP($H181,TSギフト商品コード!$A$2:$H$10000,8,0)),1),VLOOKUP($H181,TSギフト商品コード!$A$2:$H$10000,4,0),IF($I$6=0%,VLOOKUP($H181,TSギフト商品コード!$A$2:$H$10000,4,0),IF($I$6=3%,VLOOKUP($H181,TSギフト商品コード!$A$2:$H$10000,5,0),IF($I$6=5%,VLOOKUP($H181,TSギフト商品コード!$A$2:$H$10000,6,0),IF($I$6=10%,VLOOKUP($H181,TSギフト商品コード!$A$2:$H$10000,7,0),""))))))</f>
        <v/>
      </c>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4"/>
    </row>
    <row r="182" spans="1:61" s="183" customFormat="1" ht="20.100000000000001" customHeight="1" x14ac:dyDescent="0.15">
      <c r="A182" s="213">
        <v>172</v>
      </c>
      <c r="B182" s="136"/>
      <c r="C182" s="258"/>
      <c r="D182" s="258"/>
      <c r="E182" s="258"/>
      <c r="F182" s="258"/>
      <c r="G182" s="4"/>
      <c r="H182" s="5"/>
      <c r="I182" s="212"/>
      <c r="J182" s="254" t="str">
        <f>IF($H182="","",VLOOKUP($H182,TSギフト商品コード!$A$1:$H$10000,2,0))</f>
        <v/>
      </c>
      <c r="K182" s="184" t="str">
        <f>IF($H182="","",IF(EXACT(ASC(VLOOKUP($H182,TSギフト商品コード!$A$1:$H$10000,8,0)),1),VLOOKUP($H182,TSギフト商品コード!$A$1:$H$10000,3,0),ROUNDDOWN((1-$I$6)*VLOOKUP($H182,TSギフト商品コード!$A$1:$H$10000,3,0),0)))</f>
        <v/>
      </c>
      <c r="L182" s="185" t="str">
        <f t="shared" si="2"/>
        <v/>
      </c>
      <c r="M182" s="288"/>
      <c r="N182" s="5"/>
      <c r="O182" s="5"/>
      <c r="P182" s="5"/>
      <c r="Q182" s="5"/>
      <c r="R182" s="256"/>
      <c r="S182" s="256"/>
      <c r="T182" s="5"/>
      <c r="U182" s="5"/>
      <c r="V182" s="265"/>
      <c r="W182" s="34"/>
      <c r="X182" s="211" t="str">
        <f>IF($H182="","",IF(EXACT(ASC(VLOOKUP($H182,TSギフト商品コード!$A$2:$H$10000,8,0)),1),VLOOKUP($H182,TSギフト商品コード!$A$2:$H$10000,4,0),IF($I$6=0%,VLOOKUP($H182,TSギフト商品コード!$A$2:$H$10000,4,0),IF($I$6=3%,VLOOKUP($H182,TSギフト商品コード!$A$2:$H$10000,5,0),IF($I$6=5%,VLOOKUP($H182,TSギフト商品コード!$A$2:$H$10000,6,0),IF($I$6=10%,VLOOKUP($H182,TSギフト商品コード!$A$2:$H$10000,7,0),""))))))</f>
        <v/>
      </c>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c r="BG182" s="34"/>
      <c r="BH182" s="34"/>
      <c r="BI182" s="34"/>
    </row>
    <row r="183" spans="1:61" s="183" customFormat="1" ht="20.100000000000001" customHeight="1" x14ac:dyDescent="0.15">
      <c r="A183" s="213">
        <v>173</v>
      </c>
      <c r="B183" s="136"/>
      <c r="C183" s="258"/>
      <c r="D183" s="258"/>
      <c r="E183" s="258"/>
      <c r="F183" s="258"/>
      <c r="G183" s="4"/>
      <c r="H183" s="5"/>
      <c r="I183" s="212"/>
      <c r="J183" s="254" t="str">
        <f>IF($H183="","",VLOOKUP($H183,TSギフト商品コード!$A$1:$H$10000,2,0))</f>
        <v/>
      </c>
      <c r="K183" s="184" t="str">
        <f>IF($H183="","",IF(EXACT(ASC(VLOOKUP($H183,TSギフト商品コード!$A$1:$H$10000,8,0)),1),VLOOKUP($H183,TSギフト商品コード!$A$1:$H$10000,3,0),ROUNDDOWN((1-$I$6)*VLOOKUP($H183,TSギフト商品コード!$A$1:$H$10000,3,0),0)))</f>
        <v/>
      </c>
      <c r="L183" s="185" t="str">
        <f t="shared" si="2"/>
        <v/>
      </c>
      <c r="M183" s="288"/>
      <c r="N183" s="5"/>
      <c r="O183" s="5"/>
      <c r="P183" s="5"/>
      <c r="Q183" s="5"/>
      <c r="R183" s="256"/>
      <c r="S183" s="256"/>
      <c r="T183" s="5"/>
      <c r="U183" s="5"/>
      <c r="V183" s="265"/>
      <c r="W183" s="34"/>
      <c r="X183" s="211" t="str">
        <f>IF($H183="","",IF(EXACT(ASC(VLOOKUP($H183,TSギフト商品コード!$A$2:$H$10000,8,0)),1),VLOOKUP($H183,TSギフト商品コード!$A$2:$H$10000,4,0),IF($I$6=0%,VLOOKUP($H183,TSギフト商品コード!$A$2:$H$10000,4,0),IF($I$6=3%,VLOOKUP($H183,TSギフト商品コード!$A$2:$H$10000,5,0),IF($I$6=5%,VLOOKUP($H183,TSギフト商品コード!$A$2:$H$10000,6,0),IF($I$6=10%,VLOOKUP($H183,TSギフト商品コード!$A$2:$H$10000,7,0),""))))))</f>
        <v/>
      </c>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4"/>
    </row>
    <row r="184" spans="1:61" s="183" customFormat="1" ht="20.100000000000001" customHeight="1" x14ac:dyDescent="0.15">
      <c r="A184" s="213">
        <v>174</v>
      </c>
      <c r="B184" s="136"/>
      <c r="C184" s="258"/>
      <c r="D184" s="258"/>
      <c r="E184" s="258"/>
      <c r="F184" s="258"/>
      <c r="G184" s="4"/>
      <c r="H184" s="5"/>
      <c r="I184" s="212"/>
      <c r="J184" s="254" t="str">
        <f>IF($H184="","",VLOOKUP($H184,TSギフト商品コード!$A$1:$H$10000,2,0))</f>
        <v/>
      </c>
      <c r="K184" s="184" t="str">
        <f>IF($H184="","",IF(EXACT(ASC(VLOOKUP($H184,TSギフト商品コード!$A$1:$H$10000,8,0)),1),VLOOKUP($H184,TSギフト商品コード!$A$1:$H$10000,3,0),ROUNDDOWN((1-$I$6)*VLOOKUP($H184,TSギフト商品コード!$A$1:$H$10000,3,0),0)))</f>
        <v/>
      </c>
      <c r="L184" s="185" t="str">
        <f t="shared" si="2"/>
        <v/>
      </c>
      <c r="M184" s="288"/>
      <c r="N184" s="5"/>
      <c r="O184" s="5"/>
      <c r="P184" s="5"/>
      <c r="Q184" s="5"/>
      <c r="R184" s="256"/>
      <c r="S184" s="256"/>
      <c r="T184" s="5"/>
      <c r="U184" s="5"/>
      <c r="V184" s="265"/>
      <c r="W184" s="34"/>
      <c r="X184" s="211" t="str">
        <f>IF($H184="","",IF(EXACT(ASC(VLOOKUP($H184,TSギフト商品コード!$A$2:$H$10000,8,0)),1),VLOOKUP($H184,TSギフト商品コード!$A$2:$H$10000,4,0),IF($I$6=0%,VLOOKUP($H184,TSギフト商品コード!$A$2:$H$10000,4,0),IF($I$6=3%,VLOOKUP($H184,TSギフト商品コード!$A$2:$H$10000,5,0),IF($I$6=5%,VLOOKUP($H184,TSギフト商品コード!$A$2:$H$10000,6,0),IF($I$6=10%,VLOOKUP($H184,TSギフト商品コード!$A$2:$H$10000,7,0),""))))))</f>
        <v/>
      </c>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row>
    <row r="185" spans="1:61" s="183" customFormat="1" ht="20.100000000000001" customHeight="1" x14ac:dyDescent="0.15">
      <c r="A185" s="213">
        <v>175</v>
      </c>
      <c r="B185" s="136"/>
      <c r="C185" s="258"/>
      <c r="D185" s="258"/>
      <c r="E185" s="258"/>
      <c r="F185" s="258"/>
      <c r="G185" s="4"/>
      <c r="H185" s="5"/>
      <c r="I185" s="212"/>
      <c r="J185" s="254" t="str">
        <f>IF($H185="","",VLOOKUP($H185,TSギフト商品コード!$A$1:$H$10000,2,0))</f>
        <v/>
      </c>
      <c r="K185" s="184" t="str">
        <f>IF($H185="","",IF(EXACT(ASC(VLOOKUP($H185,TSギフト商品コード!$A$1:$H$10000,8,0)),1),VLOOKUP($H185,TSギフト商品コード!$A$1:$H$10000,3,0),ROUNDDOWN((1-$I$6)*VLOOKUP($H185,TSギフト商品コード!$A$1:$H$10000,3,0),0)))</f>
        <v/>
      </c>
      <c r="L185" s="185" t="str">
        <f t="shared" si="2"/>
        <v/>
      </c>
      <c r="M185" s="288"/>
      <c r="N185" s="5"/>
      <c r="O185" s="5"/>
      <c r="P185" s="5"/>
      <c r="Q185" s="5"/>
      <c r="R185" s="256"/>
      <c r="S185" s="256"/>
      <c r="T185" s="5"/>
      <c r="U185" s="5"/>
      <c r="V185" s="265"/>
      <c r="W185" s="34"/>
      <c r="X185" s="211" t="str">
        <f>IF($H185="","",IF(EXACT(ASC(VLOOKUP($H185,TSギフト商品コード!$A$2:$H$10000,8,0)),1),VLOOKUP($H185,TSギフト商品コード!$A$2:$H$10000,4,0),IF($I$6=0%,VLOOKUP($H185,TSギフト商品コード!$A$2:$H$10000,4,0),IF($I$6=3%,VLOOKUP($H185,TSギフト商品コード!$A$2:$H$10000,5,0),IF($I$6=5%,VLOOKUP($H185,TSギフト商品コード!$A$2:$H$10000,6,0),IF($I$6=10%,VLOOKUP($H185,TSギフト商品コード!$A$2:$H$10000,7,0),""))))))</f>
        <v/>
      </c>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row>
    <row r="186" spans="1:61" s="183" customFormat="1" ht="20.100000000000001" customHeight="1" x14ac:dyDescent="0.15">
      <c r="A186" s="213">
        <v>176</v>
      </c>
      <c r="B186" s="136"/>
      <c r="C186" s="258"/>
      <c r="D186" s="258"/>
      <c r="E186" s="258"/>
      <c r="F186" s="258"/>
      <c r="G186" s="4"/>
      <c r="H186" s="5"/>
      <c r="I186" s="212"/>
      <c r="J186" s="254" t="str">
        <f>IF($H186="","",VLOOKUP($H186,TSギフト商品コード!$A$1:$H$10000,2,0))</f>
        <v/>
      </c>
      <c r="K186" s="184" t="str">
        <f>IF($H186="","",IF(EXACT(ASC(VLOOKUP($H186,TSギフト商品コード!$A$1:$H$10000,8,0)),1),VLOOKUP($H186,TSギフト商品コード!$A$1:$H$10000,3,0),ROUNDDOWN((1-$I$6)*VLOOKUP($H186,TSギフト商品コード!$A$1:$H$10000,3,0),0)))</f>
        <v/>
      </c>
      <c r="L186" s="185" t="str">
        <f t="shared" si="2"/>
        <v/>
      </c>
      <c r="M186" s="288"/>
      <c r="N186" s="5"/>
      <c r="O186" s="5"/>
      <c r="P186" s="5"/>
      <c r="Q186" s="5"/>
      <c r="R186" s="256"/>
      <c r="S186" s="256"/>
      <c r="T186" s="5"/>
      <c r="U186" s="5"/>
      <c r="V186" s="265"/>
      <c r="W186" s="34"/>
      <c r="X186" s="211" t="str">
        <f>IF($H186="","",IF(EXACT(ASC(VLOOKUP($H186,TSギフト商品コード!$A$2:$H$10000,8,0)),1),VLOOKUP($H186,TSギフト商品コード!$A$2:$H$10000,4,0),IF($I$6=0%,VLOOKUP($H186,TSギフト商品コード!$A$2:$H$10000,4,0),IF($I$6=3%,VLOOKUP($H186,TSギフト商品コード!$A$2:$H$10000,5,0),IF($I$6=5%,VLOOKUP($H186,TSギフト商品コード!$A$2:$H$10000,6,0),IF($I$6=10%,VLOOKUP($H186,TSギフト商品コード!$A$2:$H$10000,7,0),""))))))</f>
        <v/>
      </c>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c r="BG186" s="34"/>
      <c r="BH186" s="34"/>
      <c r="BI186" s="34"/>
    </row>
    <row r="187" spans="1:61" s="183" customFormat="1" ht="20.100000000000001" customHeight="1" x14ac:dyDescent="0.15">
      <c r="A187" s="213">
        <v>177</v>
      </c>
      <c r="B187" s="136"/>
      <c r="C187" s="258"/>
      <c r="D187" s="258"/>
      <c r="E187" s="258"/>
      <c r="F187" s="258"/>
      <c r="G187" s="4"/>
      <c r="H187" s="5"/>
      <c r="I187" s="212"/>
      <c r="J187" s="254" t="str">
        <f>IF($H187="","",VLOOKUP($H187,TSギフト商品コード!$A$1:$H$10000,2,0))</f>
        <v/>
      </c>
      <c r="K187" s="184" t="str">
        <f>IF($H187="","",IF(EXACT(ASC(VLOOKUP($H187,TSギフト商品コード!$A$1:$H$10000,8,0)),1),VLOOKUP($H187,TSギフト商品コード!$A$1:$H$10000,3,0),ROUNDDOWN((1-$I$6)*VLOOKUP($H187,TSギフト商品コード!$A$1:$H$10000,3,0),0)))</f>
        <v/>
      </c>
      <c r="L187" s="185" t="str">
        <f t="shared" si="2"/>
        <v/>
      </c>
      <c r="M187" s="288"/>
      <c r="N187" s="5"/>
      <c r="O187" s="5"/>
      <c r="P187" s="5"/>
      <c r="Q187" s="5"/>
      <c r="R187" s="256"/>
      <c r="S187" s="256"/>
      <c r="T187" s="5"/>
      <c r="U187" s="5"/>
      <c r="V187" s="265"/>
      <c r="W187" s="34"/>
      <c r="X187" s="211" t="str">
        <f>IF($H187="","",IF(EXACT(ASC(VLOOKUP($H187,TSギフト商品コード!$A$2:$H$10000,8,0)),1),VLOOKUP($H187,TSギフト商品コード!$A$2:$H$10000,4,0),IF($I$6=0%,VLOOKUP($H187,TSギフト商品コード!$A$2:$H$10000,4,0),IF($I$6=3%,VLOOKUP($H187,TSギフト商品コード!$A$2:$H$10000,5,0),IF($I$6=5%,VLOOKUP($H187,TSギフト商品コード!$A$2:$H$10000,6,0),IF($I$6=10%,VLOOKUP($H187,TSギフト商品コード!$A$2:$H$10000,7,0),""))))))</f>
        <v/>
      </c>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c r="BG187" s="34"/>
      <c r="BH187" s="34"/>
      <c r="BI187" s="34"/>
    </row>
    <row r="188" spans="1:61" s="183" customFormat="1" ht="20.100000000000001" customHeight="1" x14ac:dyDescent="0.15">
      <c r="A188" s="213">
        <v>178</v>
      </c>
      <c r="B188" s="136"/>
      <c r="C188" s="258"/>
      <c r="D188" s="258"/>
      <c r="E188" s="258"/>
      <c r="F188" s="258"/>
      <c r="G188" s="4"/>
      <c r="H188" s="5"/>
      <c r="I188" s="212"/>
      <c r="J188" s="254" t="str">
        <f>IF($H188="","",VLOOKUP($H188,TSギフト商品コード!$A$1:$H$10000,2,0))</f>
        <v/>
      </c>
      <c r="K188" s="184" t="str">
        <f>IF($H188="","",IF(EXACT(ASC(VLOOKUP($H188,TSギフト商品コード!$A$1:$H$10000,8,0)),1),VLOOKUP($H188,TSギフト商品コード!$A$1:$H$10000,3,0),ROUNDDOWN((1-$I$6)*VLOOKUP($H188,TSギフト商品コード!$A$1:$H$10000,3,0),0)))</f>
        <v/>
      </c>
      <c r="L188" s="185" t="str">
        <f t="shared" si="2"/>
        <v/>
      </c>
      <c r="M188" s="288"/>
      <c r="N188" s="5"/>
      <c r="O188" s="5"/>
      <c r="P188" s="5"/>
      <c r="Q188" s="5"/>
      <c r="R188" s="256"/>
      <c r="S188" s="256"/>
      <c r="T188" s="5"/>
      <c r="U188" s="5"/>
      <c r="V188" s="265"/>
      <c r="W188" s="34"/>
      <c r="X188" s="211" t="str">
        <f>IF($H188="","",IF(EXACT(ASC(VLOOKUP($H188,TSギフト商品コード!$A$2:$H$10000,8,0)),1),VLOOKUP($H188,TSギフト商品コード!$A$2:$H$10000,4,0),IF($I$6=0%,VLOOKUP($H188,TSギフト商品コード!$A$2:$H$10000,4,0),IF($I$6=3%,VLOOKUP($H188,TSギフト商品コード!$A$2:$H$10000,5,0),IF($I$6=5%,VLOOKUP($H188,TSギフト商品コード!$A$2:$H$10000,6,0),IF($I$6=10%,VLOOKUP($H188,TSギフト商品コード!$A$2:$H$10000,7,0),""))))))</f>
        <v/>
      </c>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c r="BG188" s="34"/>
      <c r="BH188" s="34"/>
      <c r="BI188" s="34"/>
    </row>
    <row r="189" spans="1:61" s="183" customFormat="1" ht="20.100000000000001" customHeight="1" x14ac:dyDescent="0.15">
      <c r="A189" s="213">
        <v>179</v>
      </c>
      <c r="B189" s="136"/>
      <c r="C189" s="258"/>
      <c r="D189" s="258"/>
      <c r="E189" s="258"/>
      <c r="F189" s="258"/>
      <c r="G189" s="4"/>
      <c r="H189" s="5"/>
      <c r="I189" s="212"/>
      <c r="J189" s="254" t="str">
        <f>IF($H189="","",VLOOKUP($H189,TSギフト商品コード!$A$1:$H$10000,2,0))</f>
        <v/>
      </c>
      <c r="K189" s="184" t="str">
        <f>IF($H189="","",IF(EXACT(ASC(VLOOKUP($H189,TSギフト商品コード!$A$1:$H$10000,8,0)),1),VLOOKUP($H189,TSギフト商品コード!$A$1:$H$10000,3,0),ROUNDDOWN((1-$I$6)*VLOOKUP($H189,TSギフト商品コード!$A$1:$H$10000,3,0),0)))</f>
        <v/>
      </c>
      <c r="L189" s="185" t="str">
        <f t="shared" si="2"/>
        <v/>
      </c>
      <c r="M189" s="288"/>
      <c r="N189" s="5"/>
      <c r="O189" s="5"/>
      <c r="P189" s="5"/>
      <c r="Q189" s="5"/>
      <c r="R189" s="256"/>
      <c r="S189" s="256"/>
      <c r="T189" s="5"/>
      <c r="U189" s="5"/>
      <c r="V189" s="265"/>
      <c r="W189" s="34"/>
      <c r="X189" s="211" t="str">
        <f>IF($H189="","",IF(EXACT(ASC(VLOOKUP($H189,TSギフト商品コード!$A$2:$H$10000,8,0)),1),VLOOKUP($H189,TSギフト商品コード!$A$2:$H$10000,4,0),IF($I$6=0%,VLOOKUP($H189,TSギフト商品コード!$A$2:$H$10000,4,0),IF($I$6=3%,VLOOKUP($H189,TSギフト商品コード!$A$2:$H$10000,5,0),IF($I$6=5%,VLOOKUP($H189,TSギフト商品コード!$A$2:$H$10000,6,0),IF($I$6=10%,VLOOKUP($H189,TSギフト商品コード!$A$2:$H$10000,7,0),""))))))</f>
        <v/>
      </c>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c r="BG189" s="34"/>
      <c r="BH189" s="34"/>
      <c r="BI189" s="34"/>
    </row>
    <row r="190" spans="1:61" s="183" customFormat="1" ht="20.100000000000001" customHeight="1" x14ac:dyDescent="0.15">
      <c r="A190" s="213">
        <v>180</v>
      </c>
      <c r="B190" s="136"/>
      <c r="C190" s="258"/>
      <c r="D190" s="258"/>
      <c r="E190" s="258"/>
      <c r="F190" s="258"/>
      <c r="G190" s="4"/>
      <c r="H190" s="5"/>
      <c r="I190" s="212"/>
      <c r="J190" s="254" t="str">
        <f>IF($H190="","",VLOOKUP($H190,TSギフト商品コード!$A$1:$H$10000,2,0))</f>
        <v/>
      </c>
      <c r="K190" s="184" t="str">
        <f>IF($H190="","",IF(EXACT(ASC(VLOOKUP($H190,TSギフト商品コード!$A$1:$H$10000,8,0)),1),VLOOKUP($H190,TSギフト商品コード!$A$1:$H$10000,3,0),ROUNDDOWN((1-$I$6)*VLOOKUP($H190,TSギフト商品コード!$A$1:$H$10000,3,0),0)))</f>
        <v/>
      </c>
      <c r="L190" s="185" t="str">
        <f t="shared" si="2"/>
        <v/>
      </c>
      <c r="M190" s="288"/>
      <c r="N190" s="5"/>
      <c r="O190" s="5"/>
      <c r="P190" s="5"/>
      <c r="Q190" s="5"/>
      <c r="R190" s="256"/>
      <c r="S190" s="256"/>
      <c r="T190" s="5"/>
      <c r="U190" s="5"/>
      <c r="V190" s="265"/>
      <c r="W190" s="34"/>
      <c r="X190" s="211" t="str">
        <f>IF($H190="","",IF(EXACT(ASC(VLOOKUP($H190,TSギフト商品コード!$A$2:$H$10000,8,0)),1),VLOOKUP($H190,TSギフト商品コード!$A$2:$H$10000,4,0),IF($I$6=0%,VLOOKUP($H190,TSギフト商品コード!$A$2:$H$10000,4,0),IF($I$6=3%,VLOOKUP($H190,TSギフト商品コード!$A$2:$H$10000,5,0),IF($I$6=5%,VLOOKUP($H190,TSギフト商品コード!$A$2:$H$10000,6,0),IF($I$6=10%,VLOOKUP($H190,TSギフト商品コード!$A$2:$H$10000,7,0),""))))))</f>
        <v/>
      </c>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c r="BG190" s="34"/>
      <c r="BH190" s="34"/>
      <c r="BI190" s="34"/>
    </row>
    <row r="191" spans="1:61" s="183" customFormat="1" ht="20.100000000000001" customHeight="1" x14ac:dyDescent="0.15">
      <c r="A191" s="213">
        <v>181</v>
      </c>
      <c r="B191" s="136"/>
      <c r="C191" s="258"/>
      <c r="D191" s="258"/>
      <c r="E191" s="258"/>
      <c r="F191" s="258"/>
      <c r="G191" s="4"/>
      <c r="H191" s="5"/>
      <c r="I191" s="212"/>
      <c r="J191" s="254" t="str">
        <f>IF($H191="","",VLOOKUP($H191,TSギフト商品コード!$A$1:$H$10000,2,0))</f>
        <v/>
      </c>
      <c r="K191" s="184" t="str">
        <f>IF($H191="","",IF(EXACT(ASC(VLOOKUP($H191,TSギフト商品コード!$A$1:$H$10000,8,0)),1),VLOOKUP($H191,TSギフト商品コード!$A$1:$H$10000,3,0),ROUNDDOWN((1-$I$6)*VLOOKUP($H191,TSギフト商品コード!$A$1:$H$10000,3,0),0)))</f>
        <v/>
      </c>
      <c r="L191" s="185" t="str">
        <f t="shared" si="2"/>
        <v/>
      </c>
      <c r="M191" s="288"/>
      <c r="N191" s="5"/>
      <c r="O191" s="5"/>
      <c r="P191" s="5"/>
      <c r="Q191" s="5"/>
      <c r="R191" s="256"/>
      <c r="S191" s="256"/>
      <c r="T191" s="5"/>
      <c r="U191" s="5"/>
      <c r="V191" s="265"/>
      <c r="W191" s="34"/>
      <c r="X191" s="211" t="str">
        <f>IF($H191="","",IF(EXACT(ASC(VLOOKUP($H191,TSギフト商品コード!$A$2:$H$10000,8,0)),1),VLOOKUP($H191,TSギフト商品コード!$A$2:$H$10000,4,0),IF($I$6=0%,VLOOKUP($H191,TSギフト商品コード!$A$2:$H$10000,4,0),IF($I$6=3%,VLOOKUP($H191,TSギフト商品コード!$A$2:$H$10000,5,0),IF($I$6=5%,VLOOKUP($H191,TSギフト商品コード!$A$2:$H$10000,6,0),IF($I$6=10%,VLOOKUP($H191,TSギフト商品コード!$A$2:$H$10000,7,0),""))))))</f>
        <v/>
      </c>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c r="BG191" s="34"/>
      <c r="BH191" s="34"/>
      <c r="BI191" s="34"/>
    </row>
    <row r="192" spans="1:61" s="183" customFormat="1" ht="20.100000000000001" customHeight="1" x14ac:dyDescent="0.15">
      <c r="A192" s="213">
        <v>182</v>
      </c>
      <c r="B192" s="136"/>
      <c r="C192" s="258"/>
      <c r="D192" s="258"/>
      <c r="E192" s="258"/>
      <c r="F192" s="258"/>
      <c r="G192" s="4"/>
      <c r="H192" s="5"/>
      <c r="I192" s="212"/>
      <c r="J192" s="254" t="str">
        <f>IF($H192="","",VLOOKUP($H192,TSギフト商品コード!$A$1:$H$10000,2,0))</f>
        <v/>
      </c>
      <c r="K192" s="184" t="str">
        <f>IF($H192="","",IF(EXACT(ASC(VLOOKUP($H192,TSギフト商品コード!$A$1:$H$10000,8,0)),1),VLOOKUP($H192,TSギフト商品コード!$A$1:$H$10000,3,0),ROUNDDOWN((1-$I$6)*VLOOKUP($H192,TSギフト商品コード!$A$1:$H$10000,3,0),0)))</f>
        <v/>
      </c>
      <c r="L192" s="185" t="str">
        <f t="shared" si="2"/>
        <v/>
      </c>
      <c r="M192" s="288"/>
      <c r="N192" s="5"/>
      <c r="O192" s="5"/>
      <c r="P192" s="5"/>
      <c r="Q192" s="5"/>
      <c r="R192" s="256"/>
      <c r="S192" s="256"/>
      <c r="T192" s="5"/>
      <c r="U192" s="5"/>
      <c r="V192" s="265"/>
      <c r="W192" s="34"/>
      <c r="X192" s="211" t="str">
        <f>IF($H192="","",IF(EXACT(ASC(VLOOKUP($H192,TSギフト商品コード!$A$2:$H$10000,8,0)),1),VLOOKUP($H192,TSギフト商品コード!$A$2:$H$10000,4,0),IF($I$6=0%,VLOOKUP($H192,TSギフト商品コード!$A$2:$H$10000,4,0),IF($I$6=3%,VLOOKUP($H192,TSギフト商品コード!$A$2:$H$10000,5,0),IF($I$6=5%,VLOOKUP($H192,TSギフト商品コード!$A$2:$H$10000,6,0),IF($I$6=10%,VLOOKUP($H192,TSギフト商品コード!$A$2:$H$10000,7,0),""))))))</f>
        <v/>
      </c>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c r="BG192" s="34"/>
      <c r="BH192" s="34"/>
      <c r="BI192" s="34"/>
    </row>
    <row r="193" spans="1:61" s="183" customFormat="1" ht="20.100000000000001" customHeight="1" x14ac:dyDescent="0.15">
      <c r="A193" s="213">
        <v>183</v>
      </c>
      <c r="B193" s="136"/>
      <c r="C193" s="258"/>
      <c r="D193" s="258"/>
      <c r="E193" s="258"/>
      <c r="F193" s="258"/>
      <c r="G193" s="4"/>
      <c r="H193" s="5"/>
      <c r="I193" s="212"/>
      <c r="J193" s="254" t="str">
        <f>IF($H193="","",VLOOKUP($H193,TSギフト商品コード!$A$1:$H$10000,2,0))</f>
        <v/>
      </c>
      <c r="K193" s="184" t="str">
        <f>IF($H193="","",IF(EXACT(ASC(VLOOKUP($H193,TSギフト商品コード!$A$1:$H$10000,8,0)),1),VLOOKUP($H193,TSギフト商品コード!$A$1:$H$10000,3,0),ROUNDDOWN((1-$I$6)*VLOOKUP($H193,TSギフト商品コード!$A$1:$H$10000,3,0),0)))</f>
        <v/>
      </c>
      <c r="L193" s="185" t="str">
        <f t="shared" si="2"/>
        <v/>
      </c>
      <c r="M193" s="288"/>
      <c r="N193" s="5"/>
      <c r="O193" s="5"/>
      <c r="P193" s="5"/>
      <c r="Q193" s="5"/>
      <c r="R193" s="256"/>
      <c r="S193" s="256"/>
      <c r="T193" s="5"/>
      <c r="U193" s="5"/>
      <c r="V193" s="265"/>
      <c r="W193" s="34"/>
      <c r="X193" s="211" t="str">
        <f>IF($H193="","",IF(EXACT(ASC(VLOOKUP($H193,TSギフト商品コード!$A$2:$H$10000,8,0)),1),VLOOKUP($H193,TSギフト商品コード!$A$2:$H$10000,4,0),IF($I$6=0%,VLOOKUP($H193,TSギフト商品コード!$A$2:$H$10000,4,0),IF($I$6=3%,VLOOKUP($H193,TSギフト商品コード!$A$2:$H$10000,5,0),IF($I$6=5%,VLOOKUP($H193,TSギフト商品コード!$A$2:$H$10000,6,0),IF($I$6=10%,VLOOKUP($H193,TSギフト商品コード!$A$2:$H$10000,7,0),""))))))</f>
        <v/>
      </c>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c r="BG193" s="34"/>
      <c r="BH193" s="34"/>
      <c r="BI193" s="34"/>
    </row>
    <row r="194" spans="1:61" s="183" customFormat="1" ht="20.100000000000001" customHeight="1" x14ac:dyDescent="0.15">
      <c r="A194" s="213">
        <v>184</v>
      </c>
      <c r="B194" s="136"/>
      <c r="C194" s="258"/>
      <c r="D194" s="258"/>
      <c r="E194" s="258"/>
      <c r="F194" s="258"/>
      <c r="G194" s="4"/>
      <c r="H194" s="5"/>
      <c r="I194" s="212"/>
      <c r="J194" s="254" t="str">
        <f>IF($H194="","",VLOOKUP($H194,TSギフト商品コード!$A$1:$H$10000,2,0))</f>
        <v/>
      </c>
      <c r="K194" s="184" t="str">
        <f>IF($H194="","",IF(EXACT(ASC(VLOOKUP($H194,TSギフト商品コード!$A$1:$H$10000,8,0)),1),VLOOKUP($H194,TSギフト商品コード!$A$1:$H$10000,3,0),ROUNDDOWN((1-$I$6)*VLOOKUP($H194,TSギフト商品コード!$A$1:$H$10000,3,0),0)))</f>
        <v/>
      </c>
      <c r="L194" s="185" t="str">
        <f t="shared" si="2"/>
        <v/>
      </c>
      <c r="M194" s="288"/>
      <c r="N194" s="5"/>
      <c r="O194" s="5"/>
      <c r="P194" s="5"/>
      <c r="Q194" s="5"/>
      <c r="R194" s="256"/>
      <c r="S194" s="256"/>
      <c r="T194" s="5"/>
      <c r="U194" s="5"/>
      <c r="V194" s="265"/>
      <c r="W194" s="34"/>
      <c r="X194" s="211" t="str">
        <f>IF($H194="","",IF(EXACT(ASC(VLOOKUP($H194,TSギフト商品コード!$A$2:$H$10000,8,0)),1),VLOOKUP($H194,TSギフト商品コード!$A$2:$H$10000,4,0),IF($I$6=0%,VLOOKUP($H194,TSギフト商品コード!$A$2:$H$10000,4,0),IF($I$6=3%,VLOOKUP($H194,TSギフト商品コード!$A$2:$H$10000,5,0),IF($I$6=5%,VLOOKUP($H194,TSギフト商品コード!$A$2:$H$10000,6,0),IF($I$6=10%,VLOOKUP($H194,TSギフト商品コード!$A$2:$H$10000,7,0),""))))))</f>
        <v/>
      </c>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4"/>
    </row>
    <row r="195" spans="1:61" s="183" customFormat="1" ht="20.100000000000001" customHeight="1" x14ac:dyDescent="0.15">
      <c r="A195" s="213">
        <v>185</v>
      </c>
      <c r="B195" s="136"/>
      <c r="C195" s="258"/>
      <c r="D195" s="258"/>
      <c r="E195" s="258"/>
      <c r="F195" s="258"/>
      <c r="G195" s="4"/>
      <c r="H195" s="5"/>
      <c r="I195" s="212"/>
      <c r="J195" s="254" t="str">
        <f>IF($H195="","",VLOOKUP($H195,TSギフト商品コード!$A$1:$H$10000,2,0))</f>
        <v/>
      </c>
      <c r="K195" s="184" t="str">
        <f>IF($H195="","",IF(EXACT(ASC(VLOOKUP($H195,TSギフト商品コード!$A$1:$H$10000,8,0)),1),VLOOKUP($H195,TSギフト商品コード!$A$1:$H$10000,3,0),ROUNDDOWN((1-$I$6)*VLOOKUP($H195,TSギフト商品コード!$A$1:$H$10000,3,0),0)))</f>
        <v/>
      </c>
      <c r="L195" s="185" t="str">
        <f t="shared" si="2"/>
        <v/>
      </c>
      <c r="M195" s="288"/>
      <c r="N195" s="5"/>
      <c r="O195" s="5"/>
      <c r="P195" s="5"/>
      <c r="Q195" s="5"/>
      <c r="R195" s="256"/>
      <c r="S195" s="256"/>
      <c r="T195" s="5"/>
      <c r="U195" s="5"/>
      <c r="V195" s="265"/>
      <c r="W195" s="34"/>
      <c r="X195" s="211" t="str">
        <f>IF($H195="","",IF(EXACT(ASC(VLOOKUP($H195,TSギフト商品コード!$A$2:$H$10000,8,0)),1),VLOOKUP($H195,TSギフト商品コード!$A$2:$H$10000,4,0),IF($I$6=0%,VLOOKUP($H195,TSギフト商品コード!$A$2:$H$10000,4,0),IF($I$6=3%,VLOOKUP($H195,TSギフト商品コード!$A$2:$H$10000,5,0),IF($I$6=5%,VLOOKUP($H195,TSギフト商品コード!$A$2:$H$10000,6,0),IF($I$6=10%,VLOOKUP($H195,TSギフト商品コード!$A$2:$H$10000,7,0),""))))))</f>
        <v/>
      </c>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row>
    <row r="196" spans="1:61" s="183" customFormat="1" ht="20.100000000000001" customHeight="1" x14ac:dyDescent="0.15">
      <c r="A196" s="213">
        <v>186</v>
      </c>
      <c r="B196" s="136"/>
      <c r="C196" s="258"/>
      <c r="D196" s="258"/>
      <c r="E196" s="258"/>
      <c r="F196" s="258"/>
      <c r="G196" s="4"/>
      <c r="H196" s="5"/>
      <c r="I196" s="212"/>
      <c r="J196" s="254" t="str">
        <f>IF($H196="","",VLOOKUP($H196,TSギフト商品コード!$A$1:$H$10000,2,0))</f>
        <v/>
      </c>
      <c r="K196" s="184" t="str">
        <f>IF($H196="","",IF(EXACT(ASC(VLOOKUP($H196,TSギフト商品コード!$A$1:$H$10000,8,0)),1),VLOOKUP($H196,TSギフト商品コード!$A$1:$H$10000,3,0),ROUNDDOWN((1-$I$6)*VLOOKUP($H196,TSギフト商品コード!$A$1:$H$10000,3,0),0)))</f>
        <v/>
      </c>
      <c r="L196" s="185" t="str">
        <f t="shared" si="2"/>
        <v/>
      </c>
      <c r="M196" s="288"/>
      <c r="N196" s="5"/>
      <c r="O196" s="5"/>
      <c r="P196" s="5"/>
      <c r="Q196" s="5"/>
      <c r="R196" s="256"/>
      <c r="S196" s="256"/>
      <c r="T196" s="5"/>
      <c r="U196" s="5"/>
      <c r="V196" s="265"/>
      <c r="W196" s="34"/>
      <c r="X196" s="211" t="str">
        <f>IF($H196="","",IF(EXACT(ASC(VLOOKUP($H196,TSギフト商品コード!$A$2:$H$10000,8,0)),1),VLOOKUP($H196,TSギフト商品コード!$A$2:$H$10000,4,0),IF($I$6=0%,VLOOKUP($H196,TSギフト商品コード!$A$2:$H$10000,4,0),IF($I$6=3%,VLOOKUP($H196,TSギフト商品コード!$A$2:$H$10000,5,0),IF($I$6=5%,VLOOKUP($H196,TSギフト商品コード!$A$2:$H$10000,6,0),IF($I$6=10%,VLOOKUP($H196,TSギフト商品コード!$A$2:$H$10000,7,0),""))))))</f>
        <v/>
      </c>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c r="BG196" s="34"/>
      <c r="BH196" s="34"/>
      <c r="BI196" s="34"/>
    </row>
    <row r="197" spans="1:61" s="183" customFormat="1" ht="20.100000000000001" customHeight="1" x14ac:dyDescent="0.15">
      <c r="A197" s="213">
        <v>187</v>
      </c>
      <c r="B197" s="136"/>
      <c r="C197" s="258"/>
      <c r="D197" s="258"/>
      <c r="E197" s="258"/>
      <c r="F197" s="258"/>
      <c r="G197" s="4"/>
      <c r="H197" s="5"/>
      <c r="I197" s="212"/>
      <c r="J197" s="254" t="str">
        <f>IF($H197="","",VLOOKUP($H197,TSギフト商品コード!$A$1:$H$10000,2,0))</f>
        <v/>
      </c>
      <c r="K197" s="184" t="str">
        <f>IF($H197="","",IF(EXACT(ASC(VLOOKUP($H197,TSギフト商品コード!$A$1:$H$10000,8,0)),1),VLOOKUP($H197,TSギフト商品コード!$A$1:$H$10000,3,0),ROUNDDOWN((1-$I$6)*VLOOKUP($H197,TSギフト商品コード!$A$1:$H$10000,3,0),0)))</f>
        <v/>
      </c>
      <c r="L197" s="185" t="str">
        <f t="shared" si="2"/>
        <v/>
      </c>
      <c r="M197" s="288"/>
      <c r="N197" s="5"/>
      <c r="O197" s="5"/>
      <c r="P197" s="5"/>
      <c r="Q197" s="5"/>
      <c r="R197" s="256"/>
      <c r="S197" s="256"/>
      <c r="T197" s="5"/>
      <c r="U197" s="5"/>
      <c r="V197" s="265"/>
      <c r="W197" s="34"/>
      <c r="X197" s="211" t="str">
        <f>IF($H197="","",IF(EXACT(ASC(VLOOKUP($H197,TSギフト商品コード!$A$2:$H$10000,8,0)),1),VLOOKUP($H197,TSギフト商品コード!$A$2:$H$10000,4,0),IF($I$6=0%,VLOOKUP($H197,TSギフト商品コード!$A$2:$H$10000,4,0),IF($I$6=3%,VLOOKUP($H197,TSギフト商品コード!$A$2:$H$10000,5,0),IF($I$6=5%,VLOOKUP($H197,TSギフト商品コード!$A$2:$H$10000,6,0),IF($I$6=10%,VLOOKUP($H197,TSギフト商品コード!$A$2:$H$10000,7,0),""))))))</f>
        <v/>
      </c>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c r="BG197" s="34"/>
      <c r="BH197" s="34"/>
      <c r="BI197" s="34"/>
    </row>
    <row r="198" spans="1:61" s="183" customFormat="1" ht="20.100000000000001" customHeight="1" x14ac:dyDescent="0.15">
      <c r="A198" s="213">
        <v>188</v>
      </c>
      <c r="B198" s="136"/>
      <c r="C198" s="258"/>
      <c r="D198" s="258"/>
      <c r="E198" s="258"/>
      <c r="F198" s="258"/>
      <c r="G198" s="4"/>
      <c r="H198" s="5"/>
      <c r="I198" s="212"/>
      <c r="J198" s="254" t="str">
        <f>IF($H198="","",VLOOKUP($H198,TSギフト商品コード!$A$1:$H$10000,2,0))</f>
        <v/>
      </c>
      <c r="K198" s="184" t="str">
        <f>IF($H198="","",IF(EXACT(ASC(VLOOKUP($H198,TSギフト商品コード!$A$1:$H$10000,8,0)),1),VLOOKUP($H198,TSギフト商品コード!$A$1:$H$10000,3,0),ROUNDDOWN((1-$I$6)*VLOOKUP($H198,TSギフト商品コード!$A$1:$H$10000,3,0),0)))</f>
        <v/>
      </c>
      <c r="L198" s="185" t="str">
        <f t="shared" si="2"/>
        <v/>
      </c>
      <c r="M198" s="288"/>
      <c r="N198" s="5"/>
      <c r="O198" s="5"/>
      <c r="P198" s="5"/>
      <c r="Q198" s="5"/>
      <c r="R198" s="256"/>
      <c r="S198" s="256"/>
      <c r="T198" s="5"/>
      <c r="U198" s="5"/>
      <c r="V198" s="265"/>
      <c r="W198" s="34"/>
      <c r="X198" s="211" t="str">
        <f>IF($H198="","",IF(EXACT(ASC(VLOOKUP($H198,TSギフト商品コード!$A$2:$H$10000,8,0)),1),VLOOKUP($H198,TSギフト商品コード!$A$2:$H$10000,4,0),IF($I$6=0%,VLOOKUP($H198,TSギフト商品コード!$A$2:$H$10000,4,0),IF($I$6=3%,VLOOKUP($H198,TSギフト商品コード!$A$2:$H$10000,5,0),IF($I$6=5%,VLOOKUP($H198,TSギフト商品コード!$A$2:$H$10000,6,0),IF($I$6=10%,VLOOKUP($H198,TSギフト商品コード!$A$2:$H$10000,7,0),""))))))</f>
        <v/>
      </c>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row>
    <row r="199" spans="1:61" s="183" customFormat="1" ht="20.100000000000001" customHeight="1" x14ac:dyDescent="0.15">
      <c r="A199" s="213">
        <v>189</v>
      </c>
      <c r="B199" s="136"/>
      <c r="C199" s="258"/>
      <c r="D199" s="258"/>
      <c r="E199" s="258"/>
      <c r="F199" s="258"/>
      <c r="G199" s="4"/>
      <c r="H199" s="5"/>
      <c r="I199" s="212"/>
      <c r="J199" s="254" t="str">
        <f>IF($H199="","",VLOOKUP($H199,TSギフト商品コード!$A$1:$H$10000,2,0))</f>
        <v/>
      </c>
      <c r="K199" s="184" t="str">
        <f>IF($H199="","",IF(EXACT(ASC(VLOOKUP($H199,TSギフト商品コード!$A$1:$H$10000,8,0)),1),VLOOKUP($H199,TSギフト商品コード!$A$1:$H$10000,3,0),ROUNDDOWN((1-$I$6)*VLOOKUP($H199,TSギフト商品コード!$A$1:$H$10000,3,0),0)))</f>
        <v/>
      </c>
      <c r="L199" s="185" t="str">
        <f t="shared" si="2"/>
        <v/>
      </c>
      <c r="M199" s="288"/>
      <c r="N199" s="5"/>
      <c r="O199" s="5"/>
      <c r="P199" s="5"/>
      <c r="Q199" s="5"/>
      <c r="R199" s="256"/>
      <c r="S199" s="256"/>
      <c r="T199" s="5"/>
      <c r="U199" s="5"/>
      <c r="V199" s="265"/>
      <c r="W199" s="34"/>
      <c r="X199" s="211" t="str">
        <f>IF($H199="","",IF(EXACT(ASC(VLOOKUP($H199,TSギフト商品コード!$A$2:$H$10000,8,0)),1),VLOOKUP($H199,TSギフト商品コード!$A$2:$H$10000,4,0),IF($I$6=0%,VLOOKUP($H199,TSギフト商品コード!$A$2:$H$10000,4,0),IF($I$6=3%,VLOOKUP($H199,TSギフト商品コード!$A$2:$H$10000,5,0),IF($I$6=5%,VLOOKUP($H199,TSギフト商品コード!$A$2:$H$10000,6,0),IF($I$6=10%,VLOOKUP($H199,TSギフト商品コード!$A$2:$H$10000,7,0),""))))))</f>
        <v/>
      </c>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c r="BG199" s="34"/>
      <c r="BH199" s="34"/>
      <c r="BI199" s="34"/>
    </row>
    <row r="200" spans="1:61" s="183" customFormat="1" ht="20.100000000000001" customHeight="1" x14ac:dyDescent="0.15">
      <c r="A200" s="213">
        <v>190</v>
      </c>
      <c r="B200" s="136"/>
      <c r="C200" s="258"/>
      <c r="D200" s="258"/>
      <c r="E200" s="258"/>
      <c r="F200" s="258"/>
      <c r="G200" s="4"/>
      <c r="H200" s="5"/>
      <c r="I200" s="212"/>
      <c r="J200" s="254" t="str">
        <f>IF($H200="","",VLOOKUP($H200,TSギフト商品コード!$A$1:$H$10000,2,0))</f>
        <v/>
      </c>
      <c r="K200" s="184" t="str">
        <f>IF($H200="","",IF(EXACT(ASC(VLOOKUP($H200,TSギフト商品コード!$A$1:$H$10000,8,0)),1),VLOOKUP($H200,TSギフト商品コード!$A$1:$H$10000,3,0),ROUNDDOWN((1-$I$6)*VLOOKUP($H200,TSギフト商品コード!$A$1:$H$10000,3,0),0)))</f>
        <v/>
      </c>
      <c r="L200" s="185" t="str">
        <f t="shared" si="2"/>
        <v/>
      </c>
      <c r="M200" s="288"/>
      <c r="N200" s="5"/>
      <c r="O200" s="5"/>
      <c r="P200" s="5"/>
      <c r="Q200" s="5"/>
      <c r="R200" s="256"/>
      <c r="S200" s="256"/>
      <c r="T200" s="5"/>
      <c r="U200" s="5"/>
      <c r="V200" s="265"/>
      <c r="W200" s="34"/>
      <c r="X200" s="211" t="str">
        <f>IF($H200="","",IF(EXACT(ASC(VLOOKUP($H200,TSギフト商品コード!$A$2:$H$10000,8,0)),1),VLOOKUP($H200,TSギフト商品コード!$A$2:$H$10000,4,0),IF($I$6=0%,VLOOKUP($H200,TSギフト商品コード!$A$2:$H$10000,4,0),IF($I$6=3%,VLOOKUP($H200,TSギフト商品コード!$A$2:$H$10000,5,0),IF($I$6=5%,VLOOKUP($H200,TSギフト商品コード!$A$2:$H$10000,6,0),IF($I$6=10%,VLOOKUP($H200,TSギフト商品コード!$A$2:$H$10000,7,0),""))))))</f>
        <v/>
      </c>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c r="BG200" s="34"/>
      <c r="BH200" s="34"/>
      <c r="BI200" s="34"/>
    </row>
    <row r="201" spans="1:61" s="183" customFormat="1" ht="20.100000000000001" customHeight="1" x14ac:dyDescent="0.15">
      <c r="A201" s="213">
        <v>191</v>
      </c>
      <c r="B201" s="136"/>
      <c r="C201" s="258"/>
      <c r="D201" s="258"/>
      <c r="E201" s="258"/>
      <c r="F201" s="258"/>
      <c r="G201" s="4"/>
      <c r="H201" s="5"/>
      <c r="I201" s="212"/>
      <c r="J201" s="254" t="str">
        <f>IF($H201="","",VLOOKUP($H201,TSギフト商品コード!$A$1:$H$10000,2,0))</f>
        <v/>
      </c>
      <c r="K201" s="184" t="str">
        <f>IF($H201="","",IF(EXACT(ASC(VLOOKUP($H201,TSギフト商品コード!$A$1:$H$10000,8,0)),1),VLOOKUP($H201,TSギフト商品コード!$A$1:$H$10000,3,0),ROUNDDOWN((1-$I$6)*VLOOKUP($H201,TSギフト商品コード!$A$1:$H$10000,3,0),0)))</f>
        <v/>
      </c>
      <c r="L201" s="185" t="str">
        <f t="shared" si="2"/>
        <v/>
      </c>
      <c r="M201" s="288"/>
      <c r="N201" s="5"/>
      <c r="O201" s="5"/>
      <c r="P201" s="5"/>
      <c r="Q201" s="5"/>
      <c r="R201" s="256"/>
      <c r="S201" s="256"/>
      <c r="T201" s="5"/>
      <c r="U201" s="5"/>
      <c r="V201" s="265"/>
      <c r="W201" s="34"/>
      <c r="X201" s="211" t="str">
        <f>IF($H201="","",IF(EXACT(ASC(VLOOKUP($H201,TSギフト商品コード!$A$2:$H$10000,8,0)),1),VLOOKUP($H201,TSギフト商品コード!$A$2:$H$10000,4,0),IF($I$6=0%,VLOOKUP($H201,TSギフト商品コード!$A$2:$H$10000,4,0),IF($I$6=3%,VLOOKUP($H201,TSギフト商品コード!$A$2:$H$10000,5,0),IF($I$6=5%,VLOOKUP($H201,TSギフト商品コード!$A$2:$H$10000,6,0),IF($I$6=10%,VLOOKUP($H201,TSギフト商品コード!$A$2:$H$10000,7,0),""))))))</f>
        <v/>
      </c>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c r="BG201" s="34"/>
      <c r="BH201" s="34"/>
      <c r="BI201" s="34"/>
    </row>
    <row r="202" spans="1:61" s="183" customFormat="1" ht="20.100000000000001" customHeight="1" x14ac:dyDescent="0.15">
      <c r="A202" s="213">
        <v>192</v>
      </c>
      <c r="B202" s="136"/>
      <c r="C202" s="258"/>
      <c r="D202" s="258"/>
      <c r="E202" s="258"/>
      <c r="F202" s="258"/>
      <c r="G202" s="4"/>
      <c r="H202" s="5"/>
      <c r="I202" s="212"/>
      <c r="J202" s="254" t="str">
        <f>IF($H202="","",VLOOKUP($H202,TSギフト商品コード!$A$1:$H$10000,2,0))</f>
        <v/>
      </c>
      <c r="K202" s="184" t="str">
        <f>IF($H202="","",IF(EXACT(ASC(VLOOKUP($H202,TSギフト商品コード!$A$1:$H$10000,8,0)),1),VLOOKUP($H202,TSギフト商品コード!$A$1:$H$10000,3,0),ROUNDDOWN((1-$I$6)*VLOOKUP($H202,TSギフト商品コード!$A$1:$H$10000,3,0),0)))</f>
        <v/>
      </c>
      <c r="L202" s="185" t="str">
        <f t="shared" si="2"/>
        <v/>
      </c>
      <c r="M202" s="288"/>
      <c r="N202" s="5"/>
      <c r="O202" s="5"/>
      <c r="P202" s="5"/>
      <c r="Q202" s="5"/>
      <c r="R202" s="256"/>
      <c r="S202" s="256"/>
      <c r="T202" s="5"/>
      <c r="U202" s="5"/>
      <c r="V202" s="265"/>
      <c r="W202" s="34"/>
      <c r="X202" s="211" t="str">
        <f>IF($H202="","",IF(EXACT(ASC(VLOOKUP($H202,TSギフト商品コード!$A$2:$H$10000,8,0)),1),VLOOKUP($H202,TSギフト商品コード!$A$2:$H$10000,4,0),IF($I$6=0%,VLOOKUP($H202,TSギフト商品コード!$A$2:$H$10000,4,0),IF($I$6=3%,VLOOKUP($H202,TSギフト商品コード!$A$2:$H$10000,5,0),IF($I$6=5%,VLOOKUP($H202,TSギフト商品コード!$A$2:$H$10000,6,0),IF($I$6=10%,VLOOKUP($H202,TSギフト商品コード!$A$2:$H$10000,7,0),""))))))</f>
        <v/>
      </c>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row>
    <row r="203" spans="1:61" s="183" customFormat="1" ht="20.100000000000001" customHeight="1" x14ac:dyDescent="0.15">
      <c r="A203" s="213">
        <v>193</v>
      </c>
      <c r="B203" s="136"/>
      <c r="C203" s="258"/>
      <c r="D203" s="258"/>
      <c r="E203" s="258"/>
      <c r="F203" s="258"/>
      <c r="G203" s="4"/>
      <c r="H203" s="5"/>
      <c r="I203" s="212"/>
      <c r="J203" s="254" t="str">
        <f>IF($H203="","",VLOOKUP($H203,TSギフト商品コード!$A$1:$H$10000,2,0))</f>
        <v/>
      </c>
      <c r="K203" s="184" t="str">
        <f>IF($H203="","",IF(EXACT(ASC(VLOOKUP($H203,TSギフト商品コード!$A$1:$H$10000,8,0)),1),VLOOKUP($H203,TSギフト商品コード!$A$1:$H$10000,3,0),ROUNDDOWN((1-$I$6)*VLOOKUP($H203,TSギフト商品コード!$A$1:$H$10000,3,0),0)))</f>
        <v/>
      </c>
      <c r="L203" s="185" t="str">
        <f t="shared" si="2"/>
        <v/>
      </c>
      <c r="M203" s="288"/>
      <c r="N203" s="5"/>
      <c r="O203" s="5"/>
      <c r="P203" s="5"/>
      <c r="Q203" s="5"/>
      <c r="R203" s="256"/>
      <c r="S203" s="256"/>
      <c r="T203" s="5"/>
      <c r="U203" s="5"/>
      <c r="V203" s="265"/>
      <c r="W203" s="34"/>
      <c r="X203" s="211" t="str">
        <f>IF($H203="","",IF(EXACT(ASC(VLOOKUP($H203,TSギフト商品コード!$A$2:$H$10000,8,0)),1),VLOOKUP($H203,TSギフト商品コード!$A$2:$H$10000,4,0),IF($I$6=0%,VLOOKUP($H203,TSギフト商品コード!$A$2:$H$10000,4,0),IF($I$6=3%,VLOOKUP($H203,TSギフト商品コード!$A$2:$H$10000,5,0),IF($I$6=5%,VLOOKUP($H203,TSギフト商品コード!$A$2:$H$10000,6,0),IF($I$6=10%,VLOOKUP($H203,TSギフト商品コード!$A$2:$H$10000,7,0),""))))))</f>
        <v/>
      </c>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row>
    <row r="204" spans="1:61" s="183" customFormat="1" ht="20.100000000000001" customHeight="1" x14ac:dyDescent="0.15">
      <c r="A204" s="213">
        <v>194</v>
      </c>
      <c r="B204" s="136"/>
      <c r="C204" s="258"/>
      <c r="D204" s="258"/>
      <c r="E204" s="258"/>
      <c r="F204" s="258"/>
      <c r="G204" s="4"/>
      <c r="H204" s="5"/>
      <c r="I204" s="212"/>
      <c r="J204" s="254" t="str">
        <f>IF($H204="","",VLOOKUP($H204,TSギフト商品コード!$A$1:$H$10000,2,0))</f>
        <v/>
      </c>
      <c r="K204" s="184" t="str">
        <f>IF($H204="","",IF(EXACT(ASC(VLOOKUP($H204,TSギフト商品コード!$A$1:$H$10000,8,0)),1),VLOOKUP($H204,TSギフト商品コード!$A$1:$H$10000,3,0),ROUNDDOWN((1-$I$6)*VLOOKUP($H204,TSギフト商品コード!$A$1:$H$10000,3,0),0)))</f>
        <v/>
      </c>
      <c r="L204" s="185" t="str">
        <f t="shared" ref="L204:L267" si="3">IF(OR($I204="",$K204=""),"",$I204*$K204)</f>
        <v/>
      </c>
      <c r="M204" s="288"/>
      <c r="N204" s="5"/>
      <c r="O204" s="5"/>
      <c r="P204" s="5"/>
      <c r="Q204" s="5"/>
      <c r="R204" s="256"/>
      <c r="S204" s="256"/>
      <c r="T204" s="5"/>
      <c r="U204" s="5"/>
      <c r="V204" s="265"/>
      <c r="W204" s="34"/>
      <c r="X204" s="211" t="str">
        <f>IF($H204="","",IF(EXACT(ASC(VLOOKUP($H204,TSギフト商品コード!$A$2:$H$10000,8,0)),1),VLOOKUP($H204,TSギフト商品コード!$A$2:$H$10000,4,0),IF($I$6=0%,VLOOKUP($H204,TSギフト商品コード!$A$2:$H$10000,4,0),IF($I$6=3%,VLOOKUP($H204,TSギフト商品コード!$A$2:$H$10000,5,0),IF($I$6=5%,VLOOKUP($H204,TSギフト商品コード!$A$2:$H$10000,6,0),IF($I$6=10%,VLOOKUP($H204,TSギフト商品コード!$A$2:$H$10000,7,0),""))))))</f>
        <v/>
      </c>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c r="BG204" s="34"/>
      <c r="BH204" s="34"/>
      <c r="BI204" s="34"/>
    </row>
    <row r="205" spans="1:61" s="183" customFormat="1" ht="20.100000000000001" customHeight="1" x14ac:dyDescent="0.15">
      <c r="A205" s="213">
        <v>195</v>
      </c>
      <c r="B205" s="136"/>
      <c r="C205" s="258"/>
      <c r="D205" s="258"/>
      <c r="E205" s="258"/>
      <c r="F205" s="258"/>
      <c r="G205" s="4"/>
      <c r="H205" s="5"/>
      <c r="I205" s="212"/>
      <c r="J205" s="254" t="str">
        <f>IF($H205="","",VLOOKUP($H205,TSギフト商品コード!$A$1:$H$10000,2,0))</f>
        <v/>
      </c>
      <c r="K205" s="184" t="str">
        <f>IF($H205="","",IF(EXACT(ASC(VLOOKUP($H205,TSギフト商品コード!$A$1:$H$10000,8,0)),1),VLOOKUP($H205,TSギフト商品コード!$A$1:$H$10000,3,0),ROUNDDOWN((1-$I$6)*VLOOKUP($H205,TSギフト商品コード!$A$1:$H$10000,3,0),0)))</f>
        <v/>
      </c>
      <c r="L205" s="185" t="str">
        <f t="shared" si="3"/>
        <v/>
      </c>
      <c r="M205" s="288"/>
      <c r="N205" s="5"/>
      <c r="O205" s="5"/>
      <c r="P205" s="5"/>
      <c r="Q205" s="5"/>
      <c r="R205" s="256"/>
      <c r="S205" s="256"/>
      <c r="T205" s="5"/>
      <c r="U205" s="5"/>
      <c r="V205" s="265"/>
      <c r="W205" s="34"/>
      <c r="X205" s="211" t="str">
        <f>IF($H205="","",IF(EXACT(ASC(VLOOKUP($H205,TSギフト商品コード!$A$2:$H$10000,8,0)),1),VLOOKUP($H205,TSギフト商品コード!$A$2:$H$10000,4,0),IF($I$6=0%,VLOOKUP($H205,TSギフト商品コード!$A$2:$H$10000,4,0),IF($I$6=3%,VLOOKUP($H205,TSギフト商品コード!$A$2:$H$10000,5,0),IF($I$6=5%,VLOOKUP($H205,TSギフト商品コード!$A$2:$H$10000,6,0),IF($I$6=10%,VLOOKUP($H205,TSギフト商品コード!$A$2:$H$10000,7,0),""))))))</f>
        <v/>
      </c>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4"/>
    </row>
    <row r="206" spans="1:61" s="183" customFormat="1" ht="20.100000000000001" customHeight="1" x14ac:dyDescent="0.15">
      <c r="A206" s="213">
        <v>196</v>
      </c>
      <c r="B206" s="136"/>
      <c r="C206" s="258"/>
      <c r="D206" s="258"/>
      <c r="E206" s="258"/>
      <c r="F206" s="258"/>
      <c r="G206" s="4"/>
      <c r="H206" s="5"/>
      <c r="I206" s="212"/>
      <c r="J206" s="254" t="str">
        <f>IF($H206="","",VLOOKUP($H206,TSギフト商品コード!$A$1:$H$10000,2,0))</f>
        <v/>
      </c>
      <c r="K206" s="184" t="str">
        <f>IF($H206="","",IF(EXACT(ASC(VLOOKUP($H206,TSギフト商品コード!$A$1:$H$10000,8,0)),1),VLOOKUP($H206,TSギフト商品コード!$A$1:$H$10000,3,0),ROUNDDOWN((1-$I$6)*VLOOKUP($H206,TSギフト商品コード!$A$1:$H$10000,3,0),0)))</f>
        <v/>
      </c>
      <c r="L206" s="185" t="str">
        <f t="shared" si="3"/>
        <v/>
      </c>
      <c r="M206" s="288"/>
      <c r="N206" s="5"/>
      <c r="O206" s="5"/>
      <c r="P206" s="5"/>
      <c r="Q206" s="5"/>
      <c r="R206" s="256"/>
      <c r="S206" s="256"/>
      <c r="T206" s="5"/>
      <c r="U206" s="5"/>
      <c r="V206" s="265"/>
      <c r="W206" s="34"/>
      <c r="X206" s="211" t="str">
        <f>IF($H206="","",IF(EXACT(ASC(VLOOKUP($H206,TSギフト商品コード!$A$2:$H$10000,8,0)),1),VLOOKUP($H206,TSギフト商品コード!$A$2:$H$10000,4,0),IF($I$6=0%,VLOOKUP($H206,TSギフト商品コード!$A$2:$H$10000,4,0),IF($I$6=3%,VLOOKUP($H206,TSギフト商品コード!$A$2:$H$10000,5,0),IF($I$6=5%,VLOOKUP($H206,TSギフト商品コード!$A$2:$H$10000,6,0),IF($I$6=10%,VLOOKUP($H206,TSギフト商品コード!$A$2:$H$10000,7,0),""))))))</f>
        <v/>
      </c>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row>
    <row r="207" spans="1:61" s="183" customFormat="1" ht="20.100000000000001" customHeight="1" x14ac:dyDescent="0.15">
      <c r="A207" s="213">
        <v>197</v>
      </c>
      <c r="B207" s="136"/>
      <c r="C207" s="258"/>
      <c r="D207" s="258"/>
      <c r="E207" s="258"/>
      <c r="F207" s="258"/>
      <c r="G207" s="4"/>
      <c r="H207" s="5"/>
      <c r="I207" s="212"/>
      <c r="J207" s="254" t="str">
        <f>IF($H207="","",VLOOKUP($H207,TSギフト商品コード!$A$1:$H$10000,2,0))</f>
        <v/>
      </c>
      <c r="K207" s="184" t="str">
        <f>IF($H207="","",IF(EXACT(ASC(VLOOKUP($H207,TSギフト商品コード!$A$1:$H$10000,8,0)),1),VLOOKUP($H207,TSギフト商品コード!$A$1:$H$10000,3,0),ROUNDDOWN((1-$I$6)*VLOOKUP($H207,TSギフト商品コード!$A$1:$H$10000,3,0),0)))</f>
        <v/>
      </c>
      <c r="L207" s="185" t="str">
        <f t="shared" si="3"/>
        <v/>
      </c>
      <c r="M207" s="288"/>
      <c r="N207" s="5"/>
      <c r="O207" s="5"/>
      <c r="P207" s="5"/>
      <c r="Q207" s="5"/>
      <c r="R207" s="256"/>
      <c r="S207" s="256"/>
      <c r="T207" s="5"/>
      <c r="U207" s="5"/>
      <c r="V207" s="265"/>
      <c r="W207" s="34"/>
      <c r="X207" s="211" t="str">
        <f>IF($H207="","",IF(EXACT(ASC(VLOOKUP($H207,TSギフト商品コード!$A$2:$H$10000,8,0)),1),VLOOKUP($H207,TSギフト商品コード!$A$2:$H$10000,4,0),IF($I$6=0%,VLOOKUP($H207,TSギフト商品コード!$A$2:$H$10000,4,0),IF($I$6=3%,VLOOKUP($H207,TSギフト商品コード!$A$2:$H$10000,5,0),IF($I$6=5%,VLOOKUP($H207,TSギフト商品コード!$A$2:$H$10000,6,0),IF($I$6=10%,VLOOKUP($H207,TSギフト商品コード!$A$2:$H$10000,7,0),""))))))</f>
        <v/>
      </c>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c r="BG207" s="34"/>
      <c r="BH207" s="34"/>
      <c r="BI207" s="34"/>
    </row>
    <row r="208" spans="1:61" s="183" customFormat="1" ht="20.100000000000001" customHeight="1" x14ac:dyDescent="0.15">
      <c r="A208" s="213">
        <v>198</v>
      </c>
      <c r="B208" s="136"/>
      <c r="C208" s="258"/>
      <c r="D208" s="258"/>
      <c r="E208" s="258"/>
      <c r="F208" s="258"/>
      <c r="G208" s="4"/>
      <c r="H208" s="5"/>
      <c r="I208" s="212"/>
      <c r="J208" s="254" t="str">
        <f>IF($H208="","",VLOOKUP($H208,TSギフト商品コード!$A$1:$H$10000,2,0))</f>
        <v/>
      </c>
      <c r="K208" s="184" t="str">
        <f>IF($H208="","",IF(EXACT(ASC(VLOOKUP($H208,TSギフト商品コード!$A$1:$H$10000,8,0)),1),VLOOKUP($H208,TSギフト商品コード!$A$1:$H$10000,3,0),ROUNDDOWN((1-$I$6)*VLOOKUP($H208,TSギフト商品コード!$A$1:$H$10000,3,0),0)))</f>
        <v/>
      </c>
      <c r="L208" s="185" t="str">
        <f t="shared" si="3"/>
        <v/>
      </c>
      <c r="M208" s="288"/>
      <c r="N208" s="5"/>
      <c r="O208" s="5"/>
      <c r="P208" s="5"/>
      <c r="Q208" s="5"/>
      <c r="R208" s="256"/>
      <c r="S208" s="256"/>
      <c r="T208" s="5"/>
      <c r="U208" s="5"/>
      <c r="V208" s="265"/>
      <c r="W208" s="34"/>
      <c r="X208" s="211" t="str">
        <f>IF($H208="","",IF(EXACT(ASC(VLOOKUP($H208,TSギフト商品コード!$A$2:$H$10000,8,0)),1),VLOOKUP($H208,TSギフト商品コード!$A$2:$H$10000,4,0),IF($I$6=0%,VLOOKUP($H208,TSギフト商品コード!$A$2:$H$10000,4,0),IF($I$6=3%,VLOOKUP($H208,TSギフト商品コード!$A$2:$H$10000,5,0),IF($I$6=5%,VLOOKUP($H208,TSギフト商品コード!$A$2:$H$10000,6,0),IF($I$6=10%,VLOOKUP($H208,TSギフト商品コード!$A$2:$H$10000,7,0),""))))))</f>
        <v/>
      </c>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4"/>
    </row>
    <row r="209" spans="1:61" s="183" customFormat="1" ht="20.100000000000001" customHeight="1" x14ac:dyDescent="0.15">
      <c r="A209" s="213">
        <v>199</v>
      </c>
      <c r="B209" s="136"/>
      <c r="C209" s="258"/>
      <c r="D209" s="258"/>
      <c r="E209" s="258"/>
      <c r="F209" s="258"/>
      <c r="G209" s="4"/>
      <c r="H209" s="5"/>
      <c r="I209" s="212"/>
      <c r="J209" s="254" t="str">
        <f>IF($H209="","",VLOOKUP($H209,TSギフト商品コード!$A$1:$H$10000,2,0))</f>
        <v/>
      </c>
      <c r="K209" s="184" t="str">
        <f>IF($H209="","",IF(EXACT(ASC(VLOOKUP($H209,TSギフト商品コード!$A$1:$H$10000,8,0)),1),VLOOKUP($H209,TSギフト商品コード!$A$1:$H$10000,3,0),ROUNDDOWN((1-$I$6)*VLOOKUP($H209,TSギフト商品コード!$A$1:$H$10000,3,0),0)))</f>
        <v/>
      </c>
      <c r="L209" s="185" t="str">
        <f t="shared" si="3"/>
        <v/>
      </c>
      <c r="M209" s="288"/>
      <c r="N209" s="5"/>
      <c r="O209" s="5"/>
      <c r="P209" s="5"/>
      <c r="Q209" s="5"/>
      <c r="R209" s="256"/>
      <c r="S209" s="256"/>
      <c r="T209" s="5"/>
      <c r="U209" s="5"/>
      <c r="V209" s="265"/>
      <c r="W209" s="34"/>
      <c r="X209" s="211" t="str">
        <f>IF($H209="","",IF(EXACT(ASC(VLOOKUP($H209,TSギフト商品コード!$A$2:$H$10000,8,0)),1),VLOOKUP($H209,TSギフト商品コード!$A$2:$H$10000,4,0),IF($I$6=0%,VLOOKUP($H209,TSギフト商品コード!$A$2:$H$10000,4,0),IF($I$6=3%,VLOOKUP($H209,TSギフト商品コード!$A$2:$H$10000,5,0),IF($I$6=5%,VLOOKUP($H209,TSギフト商品コード!$A$2:$H$10000,6,0),IF($I$6=10%,VLOOKUP($H209,TSギフト商品コード!$A$2:$H$10000,7,0),""))))))</f>
        <v/>
      </c>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row>
    <row r="210" spans="1:61" s="183" customFormat="1" ht="20.100000000000001" customHeight="1" x14ac:dyDescent="0.15">
      <c r="A210" s="213">
        <v>200</v>
      </c>
      <c r="B210" s="136"/>
      <c r="C210" s="258"/>
      <c r="D210" s="258"/>
      <c r="E210" s="258"/>
      <c r="F210" s="258"/>
      <c r="G210" s="4"/>
      <c r="H210" s="5"/>
      <c r="I210" s="212"/>
      <c r="J210" s="254" t="str">
        <f>IF($H210="","",VLOOKUP($H210,TSギフト商品コード!$A$1:$H$10000,2,0))</f>
        <v/>
      </c>
      <c r="K210" s="184" t="str">
        <f>IF($H210="","",IF(EXACT(ASC(VLOOKUP($H210,TSギフト商品コード!$A$1:$H$10000,8,0)),1),VLOOKUP($H210,TSギフト商品コード!$A$1:$H$10000,3,0),ROUNDDOWN((1-$I$6)*VLOOKUP($H210,TSギフト商品コード!$A$1:$H$10000,3,0),0)))</f>
        <v/>
      </c>
      <c r="L210" s="185" t="str">
        <f t="shared" si="3"/>
        <v/>
      </c>
      <c r="M210" s="288"/>
      <c r="N210" s="5"/>
      <c r="O210" s="5"/>
      <c r="P210" s="5"/>
      <c r="Q210" s="5"/>
      <c r="R210" s="256"/>
      <c r="S210" s="256"/>
      <c r="T210" s="5"/>
      <c r="U210" s="5"/>
      <c r="V210" s="265"/>
      <c r="W210" s="34"/>
      <c r="X210" s="211" t="str">
        <f>IF($H210="","",IF(EXACT(ASC(VLOOKUP($H210,TSギフト商品コード!$A$2:$H$10000,8,0)),1),VLOOKUP($H210,TSギフト商品コード!$A$2:$H$10000,4,0),IF($I$6=0%,VLOOKUP($H210,TSギフト商品コード!$A$2:$H$10000,4,0),IF($I$6=3%,VLOOKUP($H210,TSギフト商品コード!$A$2:$H$10000,5,0),IF($I$6=5%,VLOOKUP($H210,TSギフト商品コード!$A$2:$H$10000,6,0),IF($I$6=10%,VLOOKUP($H210,TSギフト商品コード!$A$2:$H$10000,7,0),""))))))</f>
        <v/>
      </c>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4"/>
    </row>
    <row r="211" spans="1:61" s="183" customFormat="1" ht="20.100000000000001" customHeight="1" x14ac:dyDescent="0.15">
      <c r="A211" s="213">
        <v>201</v>
      </c>
      <c r="B211" s="136"/>
      <c r="C211" s="258"/>
      <c r="D211" s="258"/>
      <c r="E211" s="258"/>
      <c r="F211" s="258"/>
      <c r="G211" s="4"/>
      <c r="H211" s="5"/>
      <c r="I211" s="212"/>
      <c r="J211" s="254" t="str">
        <f>IF($H211="","",VLOOKUP($H211,TSギフト商品コード!$A$1:$H$10000,2,0))</f>
        <v/>
      </c>
      <c r="K211" s="184" t="str">
        <f>IF($H211="","",IF(EXACT(ASC(VLOOKUP($H211,TSギフト商品コード!$A$1:$H$10000,8,0)),1),VLOOKUP($H211,TSギフト商品コード!$A$1:$H$10000,3,0),ROUNDDOWN((1-$I$6)*VLOOKUP($H211,TSギフト商品コード!$A$1:$H$10000,3,0),0)))</f>
        <v/>
      </c>
      <c r="L211" s="185" t="str">
        <f t="shared" si="3"/>
        <v/>
      </c>
      <c r="M211" s="288"/>
      <c r="N211" s="5"/>
      <c r="O211" s="5"/>
      <c r="P211" s="5"/>
      <c r="Q211" s="5"/>
      <c r="R211" s="256"/>
      <c r="S211" s="256"/>
      <c r="T211" s="5"/>
      <c r="U211" s="5"/>
      <c r="V211" s="265"/>
      <c r="W211" s="34"/>
      <c r="X211" s="211" t="str">
        <f>IF($H211="","",IF(EXACT(ASC(VLOOKUP($H211,TSギフト商品コード!$A$2:$H$10000,8,0)),1),VLOOKUP($H211,TSギフト商品コード!$A$2:$H$10000,4,0),IF($I$6=0%,VLOOKUP($H211,TSギフト商品コード!$A$2:$H$10000,4,0),IF($I$6=3%,VLOOKUP($H211,TSギフト商品コード!$A$2:$H$10000,5,0),IF($I$6=5%,VLOOKUP($H211,TSギフト商品コード!$A$2:$H$10000,6,0),IF($I$6=10%,VLOOKUP($H211,TSギフト商品コード!$A$2:$H$10000,7,0),""))))))</f>
        <v/>
      </c>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4"/>
    </row>
    <row r="212" spans="1:61" s="183" customFormat="1" ht="20.100000000000001" customHeight="1" x14ac:dyDescent="0.15">
      <c r="A212" s="213">
        <v>202</v>
      </c>
      <c r="B212" s="136"/>
      <c r="C212" s="258"/>
      <c r="D212" s="258"/>
      <c r="E212" s="258"/>
      <c r="F212" s="258"/>
      <c r="G212" s="4"/>
      <c r="H212" s="5"/>
      <c r="I212" s="212"/>
      <c r="J212" s="254" t="str">
        <f>IF($H212="","",VLOOKUP($H212,TSギフト商品コード!$A$1:$H$10000,2,0))</f>
        <v/>
      </c>
      <c r="K212" s="184" t="str">
        <f>IF($H212="","",IF(EXACT(ASC(VLOOKUP($H212,TSギフト商品コード!$A$1:$H$10000,8,0)),1),VLOOKUP($H212,TSギフト商品コード!$A$1:$H$10000,3,0),ROUNDDOWN((1-$I$6)*VLOOKUP($H212,TSギフト商品コード!$A$1:$H$10000,3,0),0)))</f>
        <v/>
      </c>
      <c r="L212" s="185" t="str">
        <f t="shared" si="3"/>
        <v/>
      </c>
      <c r="M212" s="288"/>
      <c r="N212" s="5"/>
      <c r="O212" s="5"/>
      <c r="P212" s="5"/>
      <c r="Q212" s="5"/>
      <c r="R212" s="256"/>
      <c r="S212" s="256"/>
      <c r="T212" s="5"/>
      <c r="U212" s="5"/>
      <c r="V212" s="265"/>
      <c r="W212" s="34"/>
      <c r="X212" s="211" t="str">
        <f>IF($H212="","",IF(EXACT(ASC(VLOOKUP($H212,TSギフト商品コード!$A$2:$H$10000,8,0)),1),VLOOKUP($H212,TSギフト商品コード!$A$2:$H$10000,4,0),IF($I$6=0%,VLOOKUP($H212,TSギフト商品コード!$A$2:$H$10000,4,0),IF($I$6=3%,VLOOKUP($H212,TSギフト商品コード!$A$2:$H$10000,5,0),IF($I$6=5%,VLOOKUP($H212,TSギフト商品コード!$A$2:$H$10000,6,0),IF($I$6=10%,VLOOKUP($H212,TSギフト商品コード!$A$2:$H$10000,7,0),""))))))</f>
        <v/>
      </c>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c r="BG212" s="34"/>
      <c r="BH212" s="34"/>
      <c r="BI212" s="34"/>
    </row>
    <row r="213" spans="1:61" s="183" customFormat="1" ht="20.100000000000001" customHeight="1" x14ac:dyDescent="0.15">
      <c r="A213" s="213">
        <v>203</v>
      </c>
      <c r="B213" s="136"/>
      <c r="C213" s="258"/>
      <c r="D213" s="258"/>
      <c r="E213" s="258"/>
      <c r="F213" s="258"/>
      <c r="G213" s="4"/>
      <c r="H213" s="5"/>
      <c r="I213" s="212"/>
      <c r="J213" s="254" t="str">
        <f>IF($H213="","",VLOOKUP($H213,TSギフト商品コード!$A$1:$H$10000,2,0))</f>
        <v/>
      </c>
      <c r="K213" s="184" t="str">
        <f>IF($H213="","",IF(EXACT(ASC(VLOOKUP($H213,TSギフト商品コード!$A$1:$H$10000,8,0)),1),VLOOKUP($H213,TSギフト商品コード!$A$1:$H$10000,3,0),ROUNDDOWN((1-$I$6)*VLOOKUP($H213,TSギフト商品コード!$A$1:$H$10000,3,0),0)))</f>
        <v/>
      </c>
      <c r="L213" s="185" t="str">
        <f t="shared" si="3"/>
        <v/>
      </c>
      <c r="M213" s="288"/>
      <c r="N213" s="5"/>
      <c r="O213" s="5"/>
      <c r="P213" s="5"/>
      <c r="Q213" s="5"/>
      <c r="R213" s="256"/>
      <c r="S213" s="256"/>
      <c r="T213" s="5"/>
      <c r="U213" s="5"/>
      <c r="V213" s="265"/>
      <c r="W213" s="34"/>
      <c r="X213" s="211" t="str">
        <f>IF($H213="","",IF(EXACT(ASC(VLOOKUP($H213,TSギフト商品コード!$A$2:$H$10000,8,0)),1),VLOOKUP($H213,TSギフト商品コード!$A$2:$H$10000,4,0),IF($I$6=0%,VLOOKUP($H213,TSギフト商品コード!$A$2:$H$10000,4,0),IF($I$6=3%,VLOOKUP($H213,TSギフト商品コード!$A$2:$H$10000,5,0),IF($I$6=5%,VLOOKUP($H213,TSギフト商品コード!$A$2:$H$10000,6,0),IF($I$6=10%,VLOOKUP($H213,TSギフト商品コード!$A$2:$H$10000,7,0),""))))))</f>
        <v/>
      </c>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row>
    <row r="214" spans="1:61" s="183" customFormat="1" ht="20.100000000000001" customHeight="1" x14ac:dyDescent="0.15">
      <c r="A214" s="213">
        <v>204</v>
      </c>
      <c r="B214" s="136"/>
      <c r="C214" s="258"/>
      <c r="D214" s="258"/>
      <c r="E214" s="258"/>
      <c r="F214" s="258"/>
      <c r="G214" s="4"/>
      <c r="H214" s="5"/>
      <c r="I214" s="212"/>
      <c r="J214" s="254" t="str">
        <f>IF($H214="","",VLOOKUP($H214,TSギフト商品コード!$A$1:$H$10000,2,0))</f>
        <v/>
      </c>
      <c r="K214" s="184" t="str">
        <f>IF($H214="","",IF(EXACT(ASC(VLOOKUP($H214,TSギフト商品コード!$A$1:$H$10000,8,0)),1),VLOOKUP($H214,TSギフト商品コード!$A$1:$H$10000,3,0),ROUNDDOWN((1-$I$6)*VLOOKUP($H214,TSギフト商品コード!$A$1:$H$10000,3,0),0)))</f>
        <v/>
      </c>
      <c r="L214" s="185" t="str">
        <f t="shared" si="3"/>
        <v/>
      </c>
      <c r="M214" s="288"/>
      <c r="N214" s="5"/>
      <c r="O214" s="5"/>
      <c r="P214" s="5"/>
      <c r="Q214" s="5"/>
      <c r="R214" s="256"/>
      <c r="S214" s="256"/>
      <c r="T214" s="5"/>
      <c r="U214" s="5"/>
      <c r="V214" s="265"/>
      <c r="W214" s="34"/>
      <c r="X214" s="211" t="str">
        <f>IF($H214="","",IF(EXACT(ASC(VLOOKUP($H214,TSギフト商品コード!$A$2:$H$10000,8,0)),1),VLOOKUP($H214,TSギフト商品コード!$A$2:$H$10000,4,0),IF($I$6=0%,VLOOKUP($H214,TSギフト商品コード!$A$2:$H$10000,4,0),IF($I$6=3%,VLOOKUP($H214,TSギフト商品コード!$A$2:$H$10000,5,0),IF($I$6=5%,VLOOKUP($H214,TSギフト商品コード!$A$2:$H$10000,6,0),IF($I$6=10%,VLOOKUP($H214,TSギフト商品コード!$A$2:$H$10000,7,0),""))))))</f>
        <v/>
      </c>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c r="BG214" s="34"/>
      <c r="BH214" s="34"/>
      <c r="BI214" s="34"/>
    </row>
    <row r="215" spans="1:61" s="183" customFormat="1" ht="20.100000000000001" customHeight="1" x14ac:dyDescent="0.15">
      <c r="A215" s="213">
        <v>205</v>
      </c>
      <c r="B215" s="136"/>
      <c r="C215" s="258"/>
      <c r="D215" s="258"/>
      <c r="E215" s="258"/>
      <c r="F215" s="258"/>
      <c r="G215" s="4"/>
      <c r="H215" s="5"/>
      <c r="I215" s="212"/>
      <c r="J215" s="254" t="str">
        <f>IF($H215="","",VLOOKUP($H215,TSギフト商品コード!$A$1:$H$10000,2,0))</f>
        <v/>
      </c>
      <c r="K215" s="184" t="str">
        <f>IF($H215="","",IF(EXACT(ASC(VLOOKUP($H215,TSギフト商品コード!$A$1:$H$10000,8,0)),1),VLOOKUP($H215,TSギフト商品コード!$A$1:$H$10000,3,0),ROUNDDOWN((1-$I$6)*VLOOKUP($H215,TSギフト商品コード!$A$1:$H$10000,3,0),0)))</f>
        <v/>
      </c>
      <c r="L215" s="185" t="str">
        <f t="shared" si="3"/>
        <v/>
      </c>
      <c r="M215" s="288"/>
      <c r="N215" s="5"/>
      <c r="O215" s="5"/>
      <c r="P215" s="5"/>
      <c r="Q215" s="5"/>
      <c r="R215" s="256"/>
      <c r="S215" s="256"/>
      <c r="T215" s="5"/>
      <c r="U215" s="5"/>
      <c r="V215" s="265"/>
      <c r="W215" s="34"/>
      <c r="X215" s="211" t="str">
        <f>IF($H215="","",IF(EXACT(ASC(VLOOKUP($H215,TSギフト商品コード!$A$2:$H$10000,8,0)),1),VLOOKUP($H215,TSギフト商品コード!$A$2:$H$10000,4,0),IF($I$6=0%,VLOOKUP($H215,TSギフト商品コード!$A$2:$H$10000,4,0),IF($I$6=3%,VLOOKUP($H215,TSギフト商品コード!$A$2:$H$10000,5,0),IF($I$6=5%,VLOOKUP($H215,TSギフト商品コード!$A$2:$H$10000,6,0),IF($I$6=10%,VLOOKUP($H215,TSギフト商品コード!$A$2:$H$10000,7,0),""))))))</f>
        <v/>
      </c>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c r="BG215" s="34"/>
      <c r="BH215" s="34"/>
      <c r="BI215" s="34"/>
    </row>
    <row r="216" spans="1:61" s="183" customFormat="1" ht="20.100000000000001" customHeight="1" x14ac:dyDescent="0.15">
      <c r="A216" s="213">
        <v>206</v>
      </c>
      <c r="B216" s="136"/>
      <c r="C216" s="258"/>
      <c r="D216" s="258"/>
      <c r="E216" s="258"/>
      <c r="F216" s="258"/>
      <c r="G216" s="4"/>
      <c r="H216" s="5"/>
      <c r="I216" s="212"/>
      <c r="J216" s="254" t="str">
        <f>IF($H216="","",VLOOKUP($H216,TSギフト商品コード!$A$1:$H$10000,2,0))</f>
        <v/>
      </c>
      <c r="K216" s="184" t="str">
        <f>IF($H216="","",IF(EXACT(ASC(VLOOKUP($H216,TSギフト商品コード!$A$1:$H$10000,8,0)),1),VLOOKUP($H216,TSギフト商品コード!$A$1:$H$10000,3,0),ROUNDDOWN((1-$I$6)*VLOOKUP($H216,TSギフト商品コード!$A$1:$H$10000,3,0),0)))</f>
        <v/>
      </c>
      <c r="L216" s="185" t="str">
        <f t="shared" si="3"/>
        <v/>
      </c>
      <c r="M216" s="288"/>
      <c r="N216" s="5"/>
      <c r="O216" s="5"/>
      <c r="P216" s="5"/>
      <c r="Q216" s="5"/>
      <c r="R216" s="256"/>
      <c r="S216" s="256"/>
      <c r="T216" s="5"/>
      <c r="U216" s="5"/>
      <c r="V216" s="265"/>
      <c r="W216" s="34"/>
      <c r="X216" s="211" t="str">
        <f>IF($H216="","",IF(EXACT(ASC(VLOOKUP($H216,TSギフト商品コード!$A$2:$H$10000,8,0)),1),VLOOKUP($H216,TSギフト商品コード!$A$2:$H$10000,4,0),IF($I$6=0%,VLOOKUP($H216,TSギフト商品コード!$A$2:$H$10000,4,0),IF($I$6=3%,VLOOKUP($H216,TSギフト商品コード!$A$2:$H$10000,5,0),IF($I$6=5%,VLOOKUP($H216,TSギフト商品コード!$A$2:$H$10000,6,0),IF($I$6=10%,VLOOKUP($H216,TSギフト商品コード!$A$2:$H$10000,7,0),""))))))</f>
        <v/>
      </c>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4"/>
    </row>
    <row r="217" spans="1:61" s="183" customFormat="1" ht="20.100000000000001" customHeight="1" x14ac:dyDescent="0.15">
      <c r="A217" s="213">
        <v>207</v>
      </c>
      <c r="B217" s="136"/>
      <c r="C217" s="258"/>
      <c r="D217" s="258"/>
      <c r="E217" s="258"/>
      <c r="F217" s="258"/>
      <c r="G217" s="4"/>
      <c r="H217" s="5"/>
      <c r="I217" s="212"/>
      <c r="J217" s="254" t="str">
        <f>IF($H217="","",VLOOKUP($H217,TSギフト商品コード!$A$1:$H$10000,2,0))</f>
        <v/>
      </c>
      <c r="K217" s="184" t="str">
        <f>IF($H217="","",IF(EXACT(ASC(VLOOKUP($H217,TSギフト商品コード!$A$1:$H$10000,8,0)),1),VLOOKUP($H217,TSギフト商品コード!$A$1:$H$10000,3,0),ROUNDDOWN((1-$I$6)*VLOOKUP($H217,TSギフト商品コード!$A$1:$H$10000,3,0),0)))</f>
        <v/>
      </c>
      <c r="L217" s="185" t="str">
        <f t="shared" si="3"/>
        <v/>
      </c>
      <c r="M217" s="288"/>
      <c r="N217" s="5"/>
      <c r="O217" s="5"/>
      <c r="P217" s="5"/>
      <c r="Q217" s="5"/>
      <c r="R217" s="256"/>
      <c r="S217" s="256"/>
      <c r="T217" s="5"/>
      <c r="U217" s="5"/>
      <c r="V217" s="265"/>
      <c r="W217" s="34"/>
      <c r="X217" s="211" t="str">
        <f>IF($H217="","",IF(EXACT(ASC(VLOOKUP($H217,TSギフト商品コード!$A$2:$H$10000,8,0)),1),VLOOKUP($H217,TSギフト商品コード!$A$2:$H$10000,4,0),IF($I$6=0%,VLOOKUP($H217,TSギフト商品コード!$A$2:$H$10000,4,0),IF($I$6=3%,VLOOKUP($H217,TSギフト商品コード!$A$2:$H$10000,5,0),IF($I$6=5%,VLOOKUP($H217,TSギフト商品コード!$A$2:$H$10000,6,0),IF($I$6=10%,VLOOKUP($H217,TSギフト商品コード!$A$2:$H$10000,7,0),""))))))</f>
        <v/>
      </c>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row>
    <row r="218" spans="1:61" s="183" customFormat="1" ht="20.100000000000001" customHeight="1" x14ac:dyDescent="0.15">
      <c r="A218" s="213">
        <v>208</v>
      </c>
      <c r="B218" s="136"/>
      <c r="C218" s="258"/>
      <c r="D218" s="258"/>
      <c r="E218" s="258"/>
      <c r="F218" s="258"/>
      <c r="G218" s="4"/>
      <c r="H218" s="5"/>
      <c r="I218" s="212"/>
      <c r="J218" s="254" t="str">
        <f>IF($H218="","",VLOOKUP($H218,TSギフト商品コード!$A$1:$H$10000,2,0))</f>
        <v/>
      </c>
      <c r="K218" s="184" t="str">
        <f>IF($H218="","",IF(EXACT(ASC(VLOOKUP($H218,TSギフト商品コード!$A$1:$H$10000,8,0)),1),VLOOKUP($H218,TSギフト商品コード!$A$1:$H$10000,3,0),ROUNDDOWN((1-$I$6)*VLOOKUP($H218,TSギフト商品コード!$A$1:$H$10000,3,0),0)))</f>
        <v/>
      </c>
      <c r="L218" s="185" t="str">
        <f t="shared" si="3"/>
        <v/>
      </c>
      <c r="M218" s="288"/>
      <c r="N218" s="5"/>
      <c r="O218" s="5"/>
      <c r="P218" s="5"/>
      <c r="Q218" s="5"/>
      <c r="R218" s="256"/>
      <c r="S218" s="256"/>
      <c r="T218" s="5"/>
      <c r="U218" s="5"/>
      <c r="V218" s="265"/>
      <c r="W218" s="34"/>
      <c r="X218" s="211" t="str">
        <f>IF($H218="","",IF(EXACT(ASC(VLOOKUP($H218,TSギフト商品コード!$A$2:$H$10000,8,0)),1),VLOOKUP($H218,TSギフト商品コード!$A$2:$H$10000,4,0),IF($I$6=0%,VLOOKUP($H218,TSギフト商品コード!$A$2:$H$10000,4,0),IF($I$6=3%,VLOOKUP($H218,TSギフト商品コード!$A$2:$H$10000,5,0),IF($I$6=5%,VLOOKUP($H218,TSギフト商品コード!$A$2:$H$10000,6,0),IF($I$6=10%,VLOOKUP($H218,TSギフト商品コード!$A$2:$H$10000,7,0),""))))))</f>
        <v/>
      </c>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c r="BG218" s="34"/>
      <c r="BH218" s="34"/>
      <c r="BI218" s="34"/>
    </row>
    <row r="219" spans="1:61" s="183" customFormat="1" ht="20.100000000000001" customHeight="1" x14ac:dyDescent="0.15">
      <c r="A219" s="213">
        <v>209</v>
      </c>
      <c r="B219" s="136"/>
      <c r="C219" s="258"/>
      <c r="D219" s="258"/>
      <c r="E219" s="258"/>
      <c r="F219" s="258"/>
      <c r="G219" s="4"/>
      <c r="H219" s="5"/>
      <c r="I219" s="212"/>
      <c r="J219" s="254" t="str">
        <f>IF($H219="","",VLOOKUP($H219,TSギフト商品コード!$A$1:$H$10000,2,0))</f>
        <v/>
      </c>
      <c r="K219" s="184" t="str">
        <f>IF($H219="","",IF(EXACT(ASC(VLOOKUP($H219,TSギフト商品コード!$A$1:$H$10000,8,0)),1),VLOOKUP($H219,TSギフト商品コード!$A$1:$H$10000,3,0),ROUNDDOWN((1-$I$6)*VLOOKUP($H219,TSギフト商品コード!$A$1:$H$10000,3,0),0)))</f>
        <v/>
      </c>
      <c r="L219" s="185" t="str">
        <f t="shared" si="3"/>
        <v/>
      </c>
      <c r="M219" s="288"/>
      <c r="N219" s="5"/>
      <c r="O219" s="5"/>
      <c r="P219" s="5"/>
      <c r="Q219" s="5"/>
      <c r="R219" s="256"/>
      <c r="S219" s="256"/>
      <c r="T219" s="5"/>
      <c r="U219" s="5"/>
      <c r="V219" s="265"/>
      <c r="W219" s="34"/>
      <c r="X219" s="211" t="str">
        <f>IF($H219="","",IF(EXACT(ASC(VLOOKUP($H219,TSギフト商品コード!$A$2:$H$10000,8,0)),1),VLOOKUP($H219,TSギフト商品コード!$A$2:$H$10000,4,0),IF($I$6=0%,VLOOKUP($H219,TSギフト商品コード!$A$2:$H$10000,4,0),IF($I$6=3%,VLOOKUP($H219,TSギフト商品コード!$A$2:$H$10000,5,0),IF($I$6=5%,VLOOKUP($H219,TSギフト商品コード!$A$2:$H$10000,6,0),IF($I$6=10%,VLOOKUP($H219,TSギフト商品コード!$A$2:$H$10000,7,0),""))))))</f>
        <v/>
      </c>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c r="BG219" s="34"/>
      <c r="BH219" s="34"/>
      <c r="BI219" s="34"/>
    </row>
    <row r="220" spans="1:61" s="183" customFormat="1" ht="20.100000000000001" customHeight="1" x14ac:dyDescent="0.15">
      <c r="A220" s="213">
        <v>210</v>
      </c>
      <c r="B220" s="136"/>
      <c r="C220" s="258"/>
      <c r="D220" s="258"/>
      <c r="E220" s="258"/>
      <c r="F220" s="258"/>
      <c r="G220" s="4"/>
      <c r="H220" s="5"/>
      <c r="I220" s="212"/>
      <c r="J220" s="254" t="str">
        <f>IF($H220="","",VLOOKUP($H220,TSギフト商品コード!$A$1:$H$10000,2,0))</f>
        <v/>
      </c>
      <c r="K220" s="184" t="str">
        <f>IF($H220="","",IF(EXACT(ASC(VLOOKUP($H220,TSギフト商品コード!$A$1:$H$10000,8,0)),1),VLOOKUP($H220,TSギフト商品コード!$A$1:$H$10000,3,0),ROUNDDOWN((1-$I$6)*VLOOKUP($H220,TSギフト商品コード!$A$1:$H$10000,3,0),0)))</f>
        <v/>
      </c>
      <c r="L220" s="185" t="str">
        <f t="shared" si="3"/>
        <v/>
      </c>
      <c r="M220" s="288"/>
      <c r="N220" s="5"/>
      <c r="O220" s="5"/>
      <c r="P220" s="5"/>
      <c r="Q220" s="5"/>
      <c r="R220" s="256"/>
      <c r="S220" s="256"/>
      <c r="T220" s="5"/>
      <c r="U220" s="5"/>
      <c r="V220" s="265"/>
      <c r="W220" s="34"/>
      <c r="X220" s="211" t="str">
        <f>IF($H220="","",IF(EXACT(ASC(VLOOKUP($H220,TSギフト商品コード!$A$2:$H$10000,8,0)),1),VLOOKUP($H220,TSギフト商品コード!$A$2:$H$10000,4,0),IF($I$6=0%,VLOOKUP($H220,TSギフト商品コード!$A$2:$H$10000,4,0),IF($I$6=3%,VLOOKUP($H220,TSギフト商品コード!$A$2:$H$10000,5,0),IF($I$6=5%,VLOOKUP($H220,TSギフト商品コード!$A$2:$H$10000,6,0),IF($I$6=10%,VLOOKUP($H220,TSギフト商品コード!$A$2:$H$10000,7,0),""))))))</f>
        <v/>
      </c>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4"/>
    </row>
    <row r="221" spans="1:61" s="183" customFormat="1" ht="20.100000000000001" customHeight="1" x14ac:dyDescent="0.15">
      <c r="A221" s="213">
        <v>211</v>
      </c>
      <c r="B221" s="136"/>
      <c r="C221" s="258"/>
      <c r="D221" s="258"/>
      <c r="E221" s="258"/>
      <c r="F221" s="258"/>
      <c r="G221" s="4"/>
      <c r="H221" s="5"/>
      <c r="I221" s="212"/>
      <c r="J221" s="254" t="str">
        <f>IF($H221="","",VLOOKUP($H221,TSギフト商品コード!$A$1:$H$10000,2,0))</f>
        <v/>
      </c>
      <c r="K221" s="184" t="str">
        <f>IF($H221="","",IF(EXACT(ASC(VLOOKUP($H221,TSギフト商品コード!$A$1:$H$10000,8,0)),1),VLOOKUP($H221,TSギフト商品コード!$A$1:$H$10000,3,0),ROUNDDOWN((1-$I$6)*VLOOKUP($H221,TSギフト商品コード!$A$1:$H$10000,3,0),0)))</f>
        <v/>
      </c>
      <c r="L221" s="185" t="str">
        <f t="shared" si="3"/>
        <v/>
      </c>
      <c r="M221" s="288"/>
      <c r="N221" s="5"/>
      <c r="O221" s="5"/>
      <c r="P221" s="5"/>
      <c r="Q221" s="5"/>
      <c r="R221" s="256"/>
      <c r="S221" s="256"/>
      <c r="T221" s="5"/>
      <c r="U221" s="5"/>
      <c r="V221" s="265"/>
      <c r="W221" s="34"/>
      <c r="X221" s="211" t="str">
        <f>IF($H221="","",IF(EXACT(ASC(VLOOKUP($H221,TSギフト商品コード!$A$2:$H$10000,8,0)),1),VLOOKUP($H221,TSギフト商品コード!$A$2:$H$10000,4,0),IF($I$6=0%,VLOOKUP($H221,TSギフト商品コード!$A$2:$H$10000,4,0),IF($I$6=3%,VLOOKUP($H221,TSギフト商品コード!$A$2:$H$10000,5,0),IF($I$6=5%,VLOOKUP($H221,TSギフト商品コード!$A$2:$H$10000,6,0),IF($I$6=10%,VLOOKUP($H221,TSギフト商品コード!$A$2:$H$10000,7,0),""))))))</f>
        <v/>
      </c>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4"/>
    </row>
    <row r="222" spans="1:61" s="183" customFormat="1" ht="20.100000000000001" customHeight="1" x14ac:dyDescent="0.15">
      <c r="A222" s="213">
        <v>212</v>
      </c>
      <c r="B222" s="136"/>
      <c r="C222" s="258"/>
      <c r="D222" s="258"/>
      <c r="E222" s="258"/>
      <c r="F222" s="258"/>
      <c r="G222" s="4"/>
      <c r="H222" s="5"/>
      <c r="I222" s="212"/>
      <c r="J222" s="254" t="str">
        <f>IF($H222="","",VLOOKUP($H222,TSギフト商品コード!$A$1:$H$10000,2,0))</f>
        <v/>
      </c>
      <c r="K222" s="184" t="str">
        <f>IF($H222="","",IF(EXACT(ASC(VLOOKUP($H222,TSギフト商品コード!$A$1:$H$10000,8,0)),1),VLOOKUP($H222,TSギフト商品コード!$A$1:$H$10000,3,0),ROUNDDOWN((1-$I$6)*VLOOKUP($H222,TSギフト商品コード!$A$1:$H$10000,3,0),0)))</f>
        <v/>
      </c>
      <c r="L222" s="185" t="str">
        <f t="shared" si="3"/>
        <v/>
      </c>
      <c r="M222" s="288"/>
      <c r="N222" s="5"/>
      <c r="O222" s="5"/>
      <c r="P222" s="5"/>
      <c r="Q222" s="5"/>
      <c r="R222" s="256"/>
      <c r="S222" s="256"/>
      <c r="T222" s="5"/>
      <c r="U222" s="5"/>
      <c r="V222" s="265"/>
      <c r="W222" s="34"/>
      <c r="X222" s="211" t="str">
        <f>IF($H222="","",IF(EXACT(ASC(VLOOKUP($H222,TSギフト商品コード!$A$2:$H$10000,8,0)),1),VLOOKUP($H222,TSギフト商品コード!$A$2:$H$10000,4,0),IF($I$6=0%,VLOOKUP($H222,TSギフト商品コード!$A$2:$H$10000,4,0),IF($I$6=3%,VLOOKUP($H222,TSギフト商品コード!$A$2:$H$10000,5,0),IF($I$6=5%,VLOOKUP($H222,TSギフト商品コード!$A$2:$H$10000,6,0),IF($I$6=10%,VLOOKUP($H222,TSギフト商品コード!$A$2:$H$10000,7,0),""))))))</f>
        <v/>
      </c>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c r="BG222" s="34"/>
      <c r="BH222" s="34"/>
      <c r="BI222" s="34"/>
    </row>
    <row r="223" spans="1:61" s="183" customFormat="1" ht="20.100000000000001" customHeight="1" x14ac:dyDescent="0.15">
      <c r="A223" s="213">
        <v>213</v>
      </c>
      <c r="B223" s="136"/>
      <c r="C223" s="258"/>
      <c r="D223" s="258"/>
      <c r="E223" s="258"/>
      <c r="F223" s="258"/>
      <c r="G223" s="4"/>
      <c r="H223" s="5"/>
      <c r="I223" s="212"/>
      <c r="J223" s="254" t="str">
        <f>IF($H223="","",VLOOKUP($H223,TSギフト商品コード!$A$1:$H$10000,2,0))</f>
        <v/>
      </c>
      <c r="K223" s="184" t="str">
        <f>IF($H223="","",IF(EXACT(ASC(VLOOKUP($H223,TSギフト商品コード!$A$1:$H$10000,8,0)),1),VLOOKUP($H223,TSギフト商品コード!$A$1:$H$10000,3,0),ROUNDDOWN((1-$I$6)*VLOOKUP($H223,TSギフト商品コード!$A$1:$H$10000,3,0),0)))</f>
        <v/>
      </c>
      <c r="L223" s="185" t="str">
        <f t="shared" si="3"/>
        <v/>
      </c>
      <c r="M223" s="288"/>
      <c r="N223" s="5"/>
      <c r="O223" s="5"/>
      <c r="P223" s="5"/>
      <c r="Q223" s="5"/>
      <c r="R223" s="256"/>
      <c r="S223" s="256"/>
      <c r="T223" s="5"/>
      <c r="U223" s="5"/>
      <c r="V223" s="265"/>
      <c r="W223" s="34"/>
      <c r="X223" s="211" t="str">
        <f>IF($H223="","",IF(EXACT(ASC(VLOOKUP($H223,TSギフト商品コード!$A$2:$H$10000,8,0)),1),VLOOKUP($H223,TSギフト商品コード!$A$2:$H$10000,4,0),IF($I$6=0%,VLOOKUP($H223,TSギフト商品コード!$A$2:$H$10000,4,0),IF($I$6=3%,VLOOKUP($H223,TSギフト商品コード!$A$2:$H$10000,5,0),IF($I$6=5%,VLOOKUP($H223,TSギフト商品コード!$A$2:$H$10000,6,0),IF($I$6=10%,VLOOKUP($H223,TSギフト商品コード!$A$2:$H$10000,7,0),""))))))</f>
        <v/>
      </c>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row>
    <row r="224" spans="1:61" s="183" customFormat="1" ht="20.100000000000001" customHeight="1" x14ac:dyDescent="0.15">
      <c r="A224" s="213">
        <v>214</v>
      </c>
      <c r="B224" s="136"/>
      <c r="C224" s="258"/>
      <c r="D224" s="258"/>
      <c r="E224" s="258"/>
      <c r="F224" s="258"/>
      <c r="G224" s="4"/>
      <c r="H224" s="5"/>
      <c r="I224" s="212"/>
      <c r="J224" s="254" t="str">
        <f>IF($H224="","",VLOOKUP($H224,TSギフト商品コード!$A$1:$H$10000,2,0))</f>
        <v/>
      </c>
      <c r="K224" s="184" t="str">
        <f>IF($H224="","",IF(EXACT(ASC(VLOOKUP($H224,TSギフト商品コード!$A$1:$H$10000,8,0)),1),VLOOKUP($H224,TSギフト商品コード!$A$1:$H$10000,3,0),ROUNDDOWN((1-$I$6)*VLOOKUP($H224,TSギフト商品コード!$A$1:$H$10000,3,0),0)))</f>
        <v/>
      </c>
      <c r="L224" s="185" t="str">
        <f t="shared" si="3"/>
        <v/>
      </c>
      <c r="M224" s="288"/>
      <c r="N224" s="5"/>
      <c r="O224" s="5"/>
      <c r="P224" s="5"/>
      <c r="Q224" s="5"/>
      <c r="R224" s="256"/>
      <c r="S224" s="256"/>
      <c r="T224" s="5"/>
      <c r="U224" s="5"/>
      <c r="V224" s="265"/>
      <c r="W224" s="34"/>
      <c r="X224" s="211" t="str">
        <f>IF($H224="","",IF(EXACT(ASC(VLOOKUP($H224,TSギフト商品コード!$A$2:$H$10000,8,0)),1),VLOOKUP($H224,TSギフト商品コード!$A$2:$H$10000,4,0),IF($I$6=0%,VLOOKUP($H224,TSギフト商品コード!$A$2:$H$10000,4,0),IF($I$6=3%,VLOOKUP($H224,TSギフト商品コード!$A$2:$H$10000,5,0),IF($I$6=5%,VLOOKUP($H224,TSギフト商品コード!$A$2:$H$10000,6,0),IF($I$6=10%,VLOOKUP($H224,TSギフト商品コード!$A$2:$H$10000,7,0),""))))))</f>
        <v/>
      </c>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row>
    <row r="225" spans="1:61" s="183" customFormat="1" ht="20.100000000000001" customHeight="1" x14ac:dyDescent="0.15">
      <c r="A225" s="213">
        <v>215</v>
      </c>
      <c r="B225" s="136"/>
      <c r="C225" s="258"/>
      <c r="D225" s="258"/>
      <c r="E225" s="258"/>
      <c r="F225" s="258"/>
      <c r="G225" s="4"/>
      <c r="H225" s="5"/>
      <c r="I225" s="212"/>
      <c r="J225" s="254" t="str">
        <f>IF($H225="","",VLOOKUP($H225,TSギフト商品コード!$A$1:$H$10000,2,0))</f>
        <v/>
      </c>
      <c r="K225" s="184" t="str">
        <f>IF($H225="","",IF(EXACT(ASC(VLOOKUP($H225,TSギフト商品コード!$A$1:$H$10000,8,0)),1),VLOOKUP($H225,TSギフト商品コード!$A$1:$H$10000,3,0),ROUNDDOWN((1-$I$6)*VLOOKUP($H225,TSギフト商品コード!$A$1:$H$10000,3,0),0)))</f>
        <v/>
      </c>
      <c r="L225" s="185" t="str">
        <f t="shared" si="3"/>
        <v/>
      </c>
      <c r="M225" s="288"/>
      <c r="N225" s="5"/>
      <c r="O225" s="5"/>
      <c r="P225" s="5"/>
      <c r="Q225" s="5"/>
      <c r="R225" s="256"/>
      <c r="S225" s="256"/>
      <c r="T225" s="5"/>
      <c r="U225" s="5"/>
      <c r="V225" s="265"/>
      <c r="W225" s="34"/>
      <c r="X225" s="211" t="str">
        <f>IF($H225="","",IF(EXACT(ASC(VLOOKUP($H225,TSギフト商品コード!$A$2:$H$10000,8,0)),1),VLOOKUP($H225,TSギフト商品コード!$A$2:$H$10000,4,0),IF($I$6=0%,VLOOKUP($H225,TSギフト商品コード!$A$2:$H$10000,4,0),IF($I$6=3%,VLOOKUP($H225,TSギフト商品コード!$A$2:$H$10000,5,0),IF($I$6=5%,VLOOKUP($H225,TSギフト商品コード!$A$2:$H$10000,6,0),IF($I$6=10%,VLOOKUP($H225,TSギフト商品コード!$A$2:$H$10000,7,0),""))))))</f>
        <v/>
      </c>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4"/>
    </row>
    <row r="226" spans="1:61" s="183" customFormat="1" ht="20.100000000000001" customHeight="1" x14ac:dyDescent="0.15">
      <c r="A226" s="213">
        <v>216</v>
      </c>
      <c r="B226" s="136"/>
      <c r="C226" s="258"/>
      <c r="D226" s="258"/>
      <c r="E226" s="258"/>
      <c r="F226" s="258"/>
      <c r="G226" s="4"/>
      <c r="H226" s="5"/>
      <c r="I226" s="212"/>
      <c r="J226" s="254" t="str">
        <f>IF($H226="","",VLOOKUP($H226,TSギフト商品コード!$A$1:$H$10000,2,0))</f>
        <v/>
      </c>
      <c r="K226" s="184" t="str">
        <f>IF($H226="","",IF(EXACT(ASC(VLOOKUP($H226,TSギフト商品コード!$A$1:$H$10000,8,0)),1),VLOOKUP($H226,TSギフト商品コード!$A$1:$H$10000,3,0),ROUNDDOWN((1-$I$6)*VLOOKUP($H226,TSギフト商品コード!$A$1:$H$10000,3,0),0)))</f>
        <v/>
      </c>
      <c r="L226" s="185" t="str">
        <f t="shared" si="3"/>
        <v/>
      </c>
      <c r="M226" s="288"/>
      <c r="N226" s="5"/>
      <c r="O226" s="5"/>
      <c r="P226" s="5"/>
      <c r="Q226" s="5"/>
      <c r="R226" s="256"/>
      <c r="S226" s="256"/>
      <c r="T226" s="5"/>
      <c r="U226" s="5"/>
      <c r="V226" s="265"/>
      <c r="W226" s="34"/>
      <c r="X226" s="211" t="str">
        <f>IF($H226="","",IF(EXACT(ASC(VLOOKUP($H226,TSギフト商品コード!$A$2:$H$10000,8,0)),1),VLOOKUP($H226,TSギフト商品コード!$A$2:$H$10000,4,0),IF($I$6=0%,VLOOKUP($H226,TSギフト商品コード!$A$2:$H$10000,4,0),IF($I$6=3%,VLOOKUP($H226,TSギフト商品コード!$A$2:$H$10000,5,0),IF($I$6=5%,VLOOKUP($H226,TSギフト商品コード!$A$2:$H$10000,6,0),IF($I$6=10%,VLOOKUP($H226,TSギフト商品コード!$A$2:$H$10000,7,0),""))))))</f>
        <v/>
      </c>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4"/>
    </row>
    <row r="227" spans="1:61" s="183" customFormat="1" ht="20.100000000000001" customHeight="1" x14ac:dyDescent="0.15">
      <c r="A227" s="213">
        <v>217</v>
      </c>
      <c r="B227" s="136"/>
      <c r="C227" s="258"/>
      <c r="D227" s="258"/>
      <c r="E227" s="258"/>
      <c r="F227" s="258"/>
      <c r="G227" s="4"/>
      <c r="H227" s="5"/>
      <c r="I227" s="212"/>
      <c r="J227" s="254" t="str">
        <f>IF($H227="","",VLOOKUP($H227,TSギフト商品コード!$A$1:$H$10000,2,0))</f>
        <v/>
      </c>
      <c r="K227" s="184" t="str">
        <f>IF($H227="","",IF(EXACT(ASC(VLOOKUP($H227,TSギフト商品コード!$A$1:$H$10000,8,0)),1),VLOOKUP($H227,TSギフト商品コード!$A$1:$H$10000,3,0),ROUNDDOWN((1-$I$6)*VLOOKUP($H227,TSギフト商品コード!$A$1:$H$10000,3,0),0)))</f>
        <v/>
      </c>
      <c r="L227" s="185" t="str">
        <f t="shared" si="3"/>
        <v/>
      </c>
      <c r="M227" s="288"/>
      <c r="N227" s="5"/>
      <c r="O227" s="5"/>
      <c r="P227" s="5"/>
      <c r="Q227" s="5"/>
      <c r="R227" s="256"/>
      <c r="S227" s="256"/>
      <c r="T227" s="5"/>
      <c r="U227" s="5"/>
      <c r="V227" s="265"/>
      <c r="W227" s="34"/>
      <c r="X227" s="211" t="str">
        <f>IF($H227="","",IF(EXACT(ASC(VLOOKUP($H227,TSギフト商品コード!$A$2:$H$10000,8,0)),1),VLOOKUP($H227,TSギフト商品コード!$A$2:$H$10000,4,0),IF($I$6=0%,VLOOKUP($H227,TSギフト商品コード!$A$2:$H$10000,4,0),IF($I$6=3%,VLOOKUP($H227,TSギフト商品コード!$A$2:$H$10000,5,0),IF($I$6=5%,VLOOKUP($H227,TSギフト商品コード!$A$2:$H$10000,6,0),IF($I$6=10%,VLOOKUP($H227,TSギフト商品コード!$A$2:$H$10000,7,0),""))))))</f>
        <v/>
      </c>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4"/>
    </row>
    <row r="228" spans="1:61" s="183" customFormat="1" ht="20.100000000000001" customHeight="1" x14ac:dyDescent="0.15">
      <c r="A228" s="213">
        <v>218</v>
      </c>
      <c r="B228" s="136"/>
      <c r="C228" s="258"/>
      <c r="D228" s="258"/>
      <c r="E228" s="258"/>
      <c r="F228" s="258"/>
      <c r="G228" s="4"/>
      <c r="H228" s="5"/>
      <c r="I228" s="212"/>
      <c r="J228" s="254" t="str">
        <f>IF($H228="","",VLOOKUP($H228,TSギフト商品コード!$A$1:$H$10000,2,0))</f>
        <v/>
      </c>
      <c r="K228" s="184" t="str">
        <f>IF($H228="","",IF(EXACT(ASC(VLOOKUP($H228,TSギフト商品コード!$A$1:$H$10000,8,0)),1),VLOOKUP($H228,TSギフト商品コード!$A$1:$H$10000,3,0),ROUNDDOWN((1-$I$6)*VLOOKUP($H228,TSギフト商品コード!$A$1:$H$10000,3,0),0)))</f>
        <v/>
      </c>
      <c r="L228" s="185" t="str">
        <f t="shared" si="3"/>
        <v/>
      </c>
      <c r="M228" s="288"/>
      <c r="N228" s="5"/>
      <c r="O228" s="5"/>
      <c r="P228" s="5"/>
      <c r="Q228" s="5"/>
      <c r="R228" s="256"/>
      <c r="S228" s="256"/>
      <c r="T228" s="5"/>
      <c r="U228" s="5"/>
      <c r="V228" s="265"/>
      <c r="W228" s="34"/>
      <c r="X228" s="211" t="str">
        <f>IF($H228="","",IF(EXACT(ASC(VLOOKUP($H228,TSギフト商品コード!$A$2:$H$10000,8,0)),1),VLOOKUP($H228,TSギフト商品コード!$A$2:$H$10000,4,0),IF($I$6=0%,VLOOKUP($H228,TSギフト商品コード!$A$2:$H$10000,4,0),IF($I$6=3%,VLOOKUP($H228,TSギフト商品コード!$A$2:$H$10000,5,0),IF($I$6=5%,VLOOKUP($H228,TSギフト商品コード!$A$2:$H$10000,6,0),IF($I$6=10%,VLOOKUP($H228,TSギフト商品コード!$A$2:$H$10000,7,0),""))))))</f>
        <v/>
      </c>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row>
    <row r="229" spans="1:61" s="183" customFormat="1" ht="20.100000000000001" customHeight="1" x14ac:dyDescent="0.15">
      <c r="A229" s="213">
        <v>219</v>
      </c>
      <c r="B229" s="136"/>
      <c r="C229" s="258"/>
      <c r="D229" s="258"/>
      <c r="E229" s="258"/>
      <c r="F229" s="258"/>
      <c r="G229" s="4"/>
      <c r="H229" s="5"/>
      <c r="I229" s="212"/>
      <c r="J229" s="254" t="str">
        <f>IF($H229="","",VLOOKUP($H229,TSギフト商品コード!$A$1:$H$10000,2,0))</f>
        <v/>
      </c>
      <c r="K229" s="184" t="str">
        <f>IF($H229="","",IF(EXACT(ASC(VLOOKUP($H229,TSギフト商品コード!$A$1:$H$10000,8,0)),1),VLOOKUP($H229,TSギフト商品コード!$A$1:$H$10000,3,0),ROUNDDOWN((1-$I$6)*VLOOKUP($H229,TSギフト商品コード!$A$1:$H$10000,3,0),0)))</f>
        <v/>
      </c>
      <c r="L229" s="185" t="str">
        <f t="shared" si="3"/>
        <v/>
      </c>
      <c r="M229" s="288"/>
      <c r="N229" s="5"/>
      <c r="O229" s="5"/>
      <c r="P229" s="5"/>
      <c r="Q229" s="5"/>
      <c r="R229" s="256"/>
      <c r="S229" s="256"/>
      <c r="T229" s="5"/>
      <c r="U229" s="5"/>
      <c r="V229" s="265"/>
      <c r="W229" s="34"/>
      <c r="X229" s="211" t="str">
        <f>IF($H229="","",IF(EXACT(ASC(VLOOKUP($H229,TSギフト商品コード!$A$2:$H$10000,8,0)),1),VLOOKUP($H229,TSギフト商品コード!$A$2:$H$10000,4,0),IF($I$6=0%,VLOOKUP($H229,TSギフト商品コード!$A$2:$H$10000,4,0),IF($I$6=3%,VLOOKUP($H229,TSギフト商品コード!$A$2:$H$10000,5,0),IF($I$6=5%,VLOOKUP($H229,TSギフト商品コード!$A$2:$H$10000,6,0),IF($I$6=10%,VLOOKUP($H229,TSギフト商品コード!$A$2:$H$10000,7,0),""))))))</f>
        <v/>
      </c>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c r="BG229" s="34"/>
      <c r="BH229" s="34"/>
      <c r="BI229" s="34"/>
    </row>
    <row r="230" spans="1:61" s="183" customFormat="1" ht="20.100000000000001" customHeight="1" x14ac:dyDescent="0.15">
      <c r="A230" s="213">
        <v>220</v>
      </c>
      <c r="B230" s="136"/>
      <c r="C230" s="258"/>
      <c r="D230" s="258"/>
      <c r="E230" s="258"/>
      <c r="F230" s="258"/>
      <c r="G230" s="4"/>
      <c r="H230" s="5"/>
      <c r="I230" s="212"/>
      <c r="J230" s="254" t="str">
        <f>IF($H230="","",VLOOKUP($H230,TSギフト商品コード!$A$1:$H$10000,2,0))</f>
        <v/>
      </c>
      <c r="K230" s="184" t="str">
        <f>IF($H230="","",IF(EXACT(ASC(VLOOKUP($H230,TSギフト商品コード!$A$1:$H$10000,8,0)),1),VLOOKUP($H230,TSギフト商品コード!$A$1:$H$10000,3,0),ROUNDDOWN((1-$I$6)*VLOOKUP($H230,TSギフト商品コード!$A$1:$H$10000,3,0),0)))</f>
        <v/>
      </c>
      <c r="L230" s="185" t="str">
        <f t="shared" si="3"/>
        <v/>
      </c>
      <c r="M230" s="288"/>
      <c r="N230" s="5"/>
      <c r="O230" s="5"/>
      <c r="P230" s="5"/>
      <c r="Q230" s="5"/>
      <c r="R230" s="256"/>
      <c r="S230" s="256"/>
      <c r="T230" s="5"/>
      <c r="U230" s="5"/>
      <c r="V230" s="265"/>
      <c r="W230" s="34"/>
      <c r="X230" s="211" t="str">
        <f>IF($H230="","",IF(EXACT(ASC(VLOOKUP($H230,TSギフト商品コード!$A$2:$H$10000,8,0)),1),VLOOKUP($H230,TSギフト商品コード!$A$2:$H$10000,4,0),IF($I$6=0%,VLOOKUP($H230,TSギフト商品コード!$A$2:$H$10000,4,0),IF($I$6=3%,VLOOKUP($H230,TSギフト商品コード!$A$2:$H$10000,5,0),IF($I$6=5%,VLOOKUP($H230,TSギフト商品コード!$A$2:$H$10000,6,0),IF($I$6=10%,VLOOKUP($H230,TSギフト商品コード!$A$2:$H$10000,7,0),""))))))</f>
        <v/>
      </c>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c r="BG230" s="34"/>
      <c r="BH230" s="34"/>
      <c r="BI230" s="34"/>
    </row>
    <row r="231" spans="1:61" s="183" customFormat="1" ht="20.100000000000001" customHeight="1" x14ac:dyDescent="0.15">
      <c r="A231" s="213">
        <v>221</v>
      </c>
      <c r="B231" s="136"/>
      <c r="C231" s="258"/>
      <c r="D231" s="258"/>
      <c r="E231" s="258"/>
      <c r="F231" s="258"/>
      <c r="G231" s="4"/>
      <c r="H231" s="5"/>
      <c r="I231" s="212"/>
      <c r="J231" s="254" t="str">
        <f>IF($H231="","",VLOOKUP($H231,TSギフト商品コード!$A$1:$H$10000,2,0))</f>
        <v/>
      </c>
      <c r="K231" s="184" t="str">
        <f>IF($H231="","",IF(EXACT(ASC(VLOOKUP($H231,TSギフト商品コード!$A$1:$H$10000,8,0)),1),VLOOKUP($H231,TSギフト商品コード!$A$1:$H$10000,3,0),ROUNDDOWN((1-$I$6)*VLOOKUP($H231,TSギフト商品コード!$A$1:$H$10000,3,0),0)))</f>
        <v/>
      </c>
      <c r="L231" s="185" t="str">
        <f t="shared" si="3"/>
        <v/>
      </c>
      <c r="M231" s="288"/>
      <c r="N231" s="5"/>
      <c r="O231" s="5"/>
      <c r="P231" s="5"/>
      <c r="Q231" s="5"/>
      <c r="R231" s="256"/>
      <c r="S231" s="256"/>
      <c r="T231" s="5"/>
      <c r="U231" s="5"/>
      <c r="V231" s="265"/>
      <c r="W231" s="34"/>
      <c r="X231" s="211" t="str">
        <f>IF($H231="","",IF(EXACT(ASC(VLOOKUP($H231,TSギフト商品コード!$A$2:$H$10000,8,0)),1),VLOOKUP($H231,TSギフト商品コード!$A$2:$H$10000,4,0),IF($I$6=0%,VLOOKUP($H231,TSギフト商品コード!$A$2:$H$10000,4,0),IF($I$6=3%,VLOOKUP($H231,TSギフト商品コード!$A$2:$H$10000,5,0),IF($I$6=5%,VLOOKUP($H231,TSギフト商品コード!$A$2:$H$10000,6,0),IF($I$6=10%,VLOOKUP($H231,TSギフト商品コード!$A$2:$H$10000,7,0),""))))))</f>
        <v/>
      </c>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c r="BG231" s="34"/>
      <c r="BH231" s="34"/>
      <c r="BI231" s="34"/>
    </row>
    <row r="232" spans="1:61" s="183" customFormat="1" ht="20.100000000000001" customHeight="1" x14ac:dyDescent="0.15">
      <c r="A232" s="213">
        <v>222</v>
      </c>
      <c r="B232" s="136"/>
      <c r="C232" s="258"/>
      <c r="D232" s="258"/>
      <c r="E232" s="258"/>
      <c r="F232" s="258"/>
      <c r="G232" s="4"/>
      <c r="H232" s="5"/>
      <c r="I232" s="212"/>
      <c r="J232" s="254" t="str">
        <f>IF($H232="","",VLOOKUP($H232,TSギフト商品コード!$A$1:$H$10000,2,0))</f>
        <v/>
      </c>
      <c r="K232" s="184" t="str">
        <f>IF($H232="","",IF(EXACT(ASC(VLOOKUP($H232,TSギフト商品コード!$A$1:$H$10000,8,0)),1),VLOOKUP($H232,TSギフト商品コード!$A$1:$H$10000,3,0),ROUNDDOWN((1-$I$6)*VLOOKUP($H232,TSギフト商品コード!$A$1:$H$10000,3,0),0)))</f>
        <v/>
      </c>
      <c r="L232" s="185" t="str">
        <f t="shared" si="3"/>
        <v/>
      </c>
      <c r="M232" s="288"/>
      <c r="N232" s="5"/>
      <c r="O232" s="5"/>
      <c r="P232" s="5"/>
      <c r="Q232" s="5"/>
      <c r="R232" s="256"/>
      <c r="S232" s="256"/>
      <c r="T232" s="5"/>
      <c r="U232" s="5"/>
      <c r="V232" s="265"/>
      <c r="W232" s="34"/>
      <c r="X232" s="211" t="str">
        <f>IF($H232="","",IF(EXACT(ASC(VLOOKUP($H232,TSギフト商品コード!$A$2:$H$10000,8,0)),1),VLOOKUP($H232,TSギフト商品コード!$A$2:$H$10000,4,0),IF($I$6=0%,VLOOKUP($H232,TSギフト商品コード!$A$2:$H$10000,4,0),IF($I$6=3%,VLOOKUP($H232,TSギフト商品コード!$A$2:$H$10000,5,0),IF($I$6=5%,VLOOKUP($H232,TSギフト商品コード!$A$2:$H$10000,6,0),IF($I$6=10%,VLOOKUP($H232,TSギフト商品コード!$A$2:$H$10000,7,0),""))))))</f>
        <v/>
      </c>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c r="BG232" s="34"/>
      <c r="BH232" s="34"/>
      <c r="BI232" s="34"/>
    </row>
    <row r="233" spans="1:61" s="183" customFormat="1" ht="20.100000000000001" customHeight="1" x14ac:dyDescent="0.15">
      <c r="A233" s="213">
        <v>223</v>
      </c>
      <c r="B233" s="136"/>
      <c r="C233" s="258"/>
      <c r="D233" s="258"/>
      <c r="E233" s="258"/>
      <c r="F233" s="258"/>
      <c r="G233" s="4"/>
      <c r="H233" s="5"/>
      <c r="I233" s="212"/>
      <c r="J233" s="254" t="str">
        <f>IF($H233="","",VLOOKUP($H233,TSギフト商品コード!$A$1:$H$10000,2,0))</f>
        <v/>
      </c>
      <c r="K233" s="184" t="str">
        <f>IF($H233="","",IF(EXACT(ASC(VLOOKUP($H233,TSギフト商品コード!$A$1:$H$10000,8,0)),1),VLOOKUP($H233,TSギフト商品コード!$A$1:$H$10000,3,0),ROUNDDOWN((1-$I$6)*VLOOKUP($H233,TSギフト商品コード!$A$1:$H$10000,3,0),0)))</f>
        <v/>
      </c>
      <c r="L233" s="185" t="str">
        <f t="shared" si="3"/>
        <v/>
      </c>
      <c r="M233" s="288"/>
      <c r="N233" s="5"/>
      <c r="O233" s="5"/>
      <c r="P233" s="5"/>
      <c r="Q233" s="5"/>
      <c r="R233" s="256"/>
      <c r="S233" s="256"/>
      <c r="T233" s="5"/>
      <c r="U233" s="5"/>
      <c r="V233" s="265"/>
      <c r="W233" s="34"/>
      <c r="X233" s="211" t="str">
        <f>IF($H233="","",IF(EXACT(ASC(VLOOKUP($H233,TSギフト商品コード!$A$2:$H$10000,8,0)),1),VLOOKUP($H233,TSギフト商品コード!$A$2:$H$10000,4,0),IF($I$6=0%,VLOOKUP($H233,TSギフト商品コード!$A$2:$H$10000,4,0),IF($I$6=3%,VLOOKUP($H233,TSギフト商品コード!$A$2:$H$10000,5,0),IF($I$6=5%,VLOOKUP($H233,TSギフト商品コード!$A$2:$H$10000,6,0),IF($I$6=10%,VLOOKUP($H233,TSギフト商品コード!$A$2:$H$10000,7,0),""))))))</f>
        <v/>
      </c>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A233" s="34"/>
      <c r="BB233" s="34"/>
      <c r="BC233" s="34"/>
      <c r="BD233" s="34"/>
      <c r="BE233" s="34"/>
      <c r="BF233" s="34"/>
      <c r="BG233" s="34"/>
      <c r="BH233" s="34"/>
      <c r="BI233" s="34"/>
    </row>
    <row r="234" spans="1:61" s="183" customFormat="1" ht="20.100000000000001" customHeight="1" x14ac:dyDescent="0.15">
      <c r="A234" s="213">
        <v>224</v>
      </c>
      <c r="B234" s="136"/>
      <c r="C234" s="258"/>
      <c r="D234" s="258"/>
      <c r="E234" s="258"/>
      <c r="F234" s="258"/>
      <c r="G234" s="4"/>
      <c r="H234" s="5"/>
      <c r="I234" s="212"/>
      <c r="J234" s="254" t="str">
        <f>IF($H234="","",VLOOKUP($H234,TSギフト商品コード!$A$1:$H$10000,2,0))</f>
        <v/>
      </c>
      <c r="K234" s="184" t="str">
        <f>IF($H234="","",IF(EXACT(ASC(VLOOKUP($H234,TSギフト商品コード!$A$1:$H$10000,8,0)),1),VLOOKUP($H234,TSギフト商品コード!$A$1:$H$10000,3,0),ROUNDDOWN((1-$I$6)*VLOOKUP($H234,TSギフト商品コード!$A$1:$H$10000,3,0),0)))</f>
        <v/>
      </c>
      <c r="L234" s="185" t="str">
        <f t="shared" si="3"/>
        <v/>
      </c>
      <c r="M234" s="288"/>
      <c r="N234" s="5"/>
      <c r="O234" s="5"/>
      <c r="P234" s="5"/>
      <c r="Q234" s="5"/>
      <c r="R234" s="256"/>
      <c r="S234" s="256"/>
      <c r="T234" s="5"/>
      <c r="U234" s="5"/>
      <c r="V234" s="265"/>
      <c r="W234" s="34"/>
      <c r="X234" s="211" t="str">
        <f>IF($H234="","",IF(EXACT(ASC(VLOOKUP($H234,TSギフト商品コード!$A$2:$H$10000,8,0)),1),VLOOKUP($H234,TSギフト商品コード!$A$2:$H$10000,4,0),IF($I$6=0%,VLOOKUP($H234,TSギフト商品コード!$A$2:$H$10000,4,0),IF($I$6=3%,VLOOKUP($H234,TSギフト商品コード!$A$2:$H$10000,5,0),IF($I$6=5%,VLOOKUP($H234,TSギフト商品コード!$A$2:$H$10000,6,0),IF($I$6=10%,VLOOKUP($H234,TSギフト商品コード!$A$2:$H$10000,7,0),""))))))</f>
        <v/>
      </c>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4"/>
    </row>
    <row r="235" spans="1:61" s="183" customFormat="1" ht="20.100000000000001" customHeight="1" x14ac:dyDescent="0.15">
      <c r="A235" s="213">
        <v>225</v>
      </c>
      <c r="B235" s="136"/>
      <c r="C235" s="258"/>
      <c r="D235" s="258"/>
      <c r="E235" s="258"/>
      <c r="F235" s="258"/>
      <c r="G235" s="4"/>
      <c r="H235" s="5"/>
      <c r="I235" s="212"/>
      <c r="J235" s="254" t="str">
        <f>IF($H235="","",VLOOKUP($H235,TSギフト商品コード!$A$1:$H$10000,2,0))</f>
        <v/>
      </c>
      <c r="K235" s="184" t="str">
        <f>IF($H235="","",IF(EXACT(ASC(VLOOKUP($H235,TSギフト商品コード!$A$1:$H$10000,8,0)),1),VLOOKUP($H235,TSギフト商品コード!$A$1:$H$10000,3,0),ROUNDDOWN((1-$I$6)*VLOOKUP($H235,TSギフト商品コード!$A$1:$H$10000,3,0),0)))</f>
        <v/>
      </c>
      <c r="L235" s="185" t="str">
        <f t="shared" si="3"/>
        <v/>
      </c>
      <c r="M235" s="288"/>
      <c r="N235" s="5"/>
      <c r="O235" s="5"/>
      <c r="P235" s="5"/>
      <c r="Q235" s="5"/>
      <c r="R235" s="256"/>
      <c r="S235" s="256"/>
      <c r="T235" s="5"/>
      <c r="U235" s="5"/>
      <c r="V235" s="265"/>
      <c r="W235" s="34"/>
      <c r="X235" s="211" t="str">
        <f>IF($H235="","",IF(EXACT(ASC(VLOOKUP($H235,TSギフト商品コード!$A$2:$H$10000,8,0)),1),VLOOKUP($H235,TSギフト商品コード!$A$2:$H$10000,4,0),IF($I$6=0%,VLOOKUP($H235,TSギフト商品コード!$A$2:$H$10000,4,0),IF($I$6=3%,VLOOKUP($H235,TSギフト商品コード!$A$2:$H$10000,5,0),IF($I$6=5%,VLOOKUP($H235,TSギフト商品コード!$A$2:$H$10000,6,0),IF($I$6=10%,VLOOKUP($H235,TSギフト商品コード!$A$2:$H$10000,7,0),""))))))</f>
        <v/>
      </c>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c r="BG235" s="34"/>
      <c r="BH235" s="34"/>
      <c r="BI235" s="34"/>
    </row>
    <row r="236" spans="1:61" s="183" customFormat="1" ht="20.100000000000001" customHeight="1" x14ac:dyDescent="0.15">
      <c r="A236" s="213">
        <v>226</v>
      </c>
      <c r="B236" s="136"/>
      <c r="C236" s="258"/>
      <c r="D236" s="258"/>
      <c r="E236" s="258"/>
      <c r="F236" s="258"/>
      <c r="G236" s="4"/>
      <c r="H236" s="5"/>
      <c r="I236" s="212"/>
      <c r="J236" s="254" t="str">
        <f>IF($H236="","",VLOOKUP($H236,TSギフト商品コード!$A$1:$H$10000,2,0))</f>
        <v/>
      </c>
      <c r="K236" s="184" t="str">
        <f>IF($H236="","",IF(EXACT(ASC(VLOOKUP($H236,TSギフト商品コード!$A$1:$H$10000,8,0)),1),VLOOKUP($H236,TSギフト商品コード!$A$1:$H$10000,3,0),ROUNDDOWN((1-$I$6)*VLOOKUP($H236,TSギフト商品コード!$A$1:$H$10000,3,0),0)))</f>
        <v/>
      </c>
      <c r="L236" s="185" t="str">
        <f t="shared" si="3"/>
        <v/>
      </c>
      <c r="M236" s="288"/>
      <c r="N236" s="5"/>
      <c r="O236" s="5"/>
      <c r="P236" s="5"/>
      <c r="Q236" s="5"/>
      <c r="R236" s="256"/>
      <c r="S236" s="256"/>
      <c r="T236" s="5"/>
      <c r="U236" s="5"/>
      <c r="V236" s="265"/>
      <c r="W236" s="34"/>
      <c r="X236" s="211" t="str">
        <f>IF($H236="","",IF(EXACT(ASC(VLOOKUP($H236,TSギフト商品コード!$A$2:$H$10000,8,0)),1),VLOOKUP($H236,TSギフト商品コード!$A$2:$H$10000,4,0),IF($I$6=0%,VLOOKUP($H236,TSギフト商品コード!$A$2:$H$10000,4,0),IF($I$6=3%,VLOOKUP($H236,TSギフト商品コード!$A$2:$H$10000,5,0),IF($I$6=5%,VLOOKUP($H236,TSギフト商品コード!$A$2:$H$10000,6,0),IF($I$6=10%,VLOOKUP($H236,TSギフト商品コード!$A$2:$H$10000,7,0),""))))))</f>
        <v/>
      </c>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c r="BG236" s="34"/>
      <c r="BH236" s="34"/>
      <c r="BI236" s="34"/>
    </row>
    <row r="237" spans="1:61" s="183" customFormat="1" ht="20.100000000000001" customHeight="1" x14ac:dyDescent="0.15">
      <c r="A237" s="213">
        <v>227</v>
      </c>
      <c r="B237" s="136"/>
      <c r="C237" s="258"/>
      <c r="D237" s="258"/>
      <c r="E237" s="258"/>
      <c r="F237" s="258"/>
      <c r="G237" s="4"/>
      <c r="H237" s="5"/>
      <c r="I237" s="212"/>
      <c r="J237" s="254" t="str">
        <f>IF($H237="","",VLOOKUP($H237,TSギフト商品コード!$A$1:$H$10000,2,0))</f>
        <v/>
      </c>
      <c r="K237" s="184" t="str">
        <f>IF($H237="","",IF(EXACT(ASC(VLOOKUP($H237,TSギフト商品コード!$A$1:$H$10000,8,0)),1),VLOOKUP($H237,TSギフト商品コード!$A$1:$H$10000,3,0),ROUNDDOWN((1-$I$6)*VLOOKUP($H237,TSギフト商品コード!$A$1:$H$10000,3,0),0)))</f>
        <v/>
      </c>
      <c r="L237" s="185" t="str">
        <f t="shared" si="3"/>
        <v/>
      </c>
      <c r="M237" s="288"/>
      <c r="N237" s="5"/>
      <c r="O237" s="5"/>
      <c r="P237" s="5"/>
      <c r="Q237" s="5"/>
      <c r="R237" s="256"/>
      <c r="S237" s="256"/>
      <c r="T237" s="5"/>
      <c r="U237" s="5"/>
      <c r="V237" s="265"/>
      <c r="W237" s="34"/>
      <c r="X237" s="211" t="str">
        <f>IF($H237="","",IF(EXACT(ASC(VLOOKUP($H237,TSギフト商品コード!$A$2:$H$10000,8,0)),1),VLOOKUP($H237,TSギフト商品コード!$A$2:$H$10000,4,0),IF($I$6=0%,VLOOKUP($H237,TSギフト商品コード!$A$2:$H$10000,4,0),IF($I$6=3%,VLOOKUP($H237,TSギフト商品コード!$A$2:$H$10000,5,0),IF($I$6=5%,VLOOKUP($H237,TSギフト商品コード!$A$2:$H$10000,6,0),IF($I$6=10%,VLOOKUP($H237,TSギフト商品コード!$A$2:$H$10000,7,0),""))))))</f>
        <v/>
      </c>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c r="BG237" s="34"/>
      <c r="BH237" s="34"/>
      <c r="BI237" s="34"/>
    </row>
    <row r="238" spans="1:61" s="183" customFormat="1" ht="20.100000000000001" customHeight="1" x14ac:dyDescent="0.15">
      <c r="A238" s="213">
        <v>228</v>
      </c>
      <c r="B238" s="136"/>
      <c r="C238" s="258"/>
      <c r="D238" s="258"/>
      <c r="E238" s="258"/>
      <c r="F238" s="258"/>
      <c r="G238" s="4"/>
      <c r="H238" s="5"/>
      <c r="I238" s="212"/>
      <c r="J238" s="254" t="str">
        <f>IF($H238="","",VLOOKUP($H238,TSギフト商品コード!$A$1:$H$10000,2,0))</f>
        <v/>
      </c>
      <c r="K238" s="184" t="str">
        <f>IF($H238="","",IF(EXACT(ASC(VLOOKUP($H238,TSギフト商品コード!$A$1:$H$10000,8,0)),1),VLOOKUP($H238,TSギフト商品コード!$A$1:$H$10000,3,0),ROUNDDOWN((1-$I$6)*VLOOKUP($H238,TSギフト商品コード!$A$1:$H$10000,3,0),0)))</f>
        <v/>
      </c>
      <c r="L238" s="185" t="str">
        <f t="shared" si="3"/>
        <v/>
      </c>
      <c r="M238" s="288"/>
      <c r="N238" s="5"/>
      <c r="O238" s="5"/>
      <c r="P238" s="5"/>
      <c r="Q238" s="5"/>
      <c r="R238" s="256"/>
      <c r="S238" s="256"/>
      <c r="T238" s="5"/>
      <c r="U238" s="5"/>
      <c r="V238" s="265"/>
      <c r="W238" s="34"/>
      <c r="X238" s="211" t="str">
        <f>IF($H238="","",IF(EXACT(ASC(VLOOKUP($H238,TSギフト商品コード!$A$2:$H$10000,8,0)),1),VLOOKUP($H238,TSギフト商品コード!$A$2:$H$10000,4,0),IF($I$6=0%,VLOOKUP($H238,TSギフト商品コード!$A$2:$H$10000,4,0),IF($I$6=3%,VLOOKUP($H238,TSギフト商品コード!$A$2:$H$10000,5,0),IF($I$6=5%,VLOOKUP($H238,TSギフト商品コード!$A$2:$H$10000,6,0),IF($I$6=10%,VLOOKUP($H238,TSギフト商品コード!$A$2:$H$10000,7,0),""))))))</f>
        <v/>
      </c>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c r="BG238" s="34"/>
      <c r="BH238" s="34"/>
      <c r="BI238" s="34"/>
    </row>
    <row r="239" spans="1:61" s="183" customFormat="1" ht="20.100000000000001" customHeight="1" x14ac:dyDescent="0.15">
      <c r="A239" s="213">
        <v>229</v>
      </c>
      <c r="B239" s="136"/>
      <c r="C239" s="258"/>
      <c r="D239" s="258"/>
      <c r="E239" s="258"/>
      <c r="F239" s="258"/>
      <c r="G239" s="4"/>
      <c r="H239" s="5"/>
      <c r="I239" s="212"/>
      <c r="J239" s="254" t="str">
        <f>IF($H239="","",VLOOKUP($H239,TSギフト商品コード!$A$1:$H$10000,2,0))</f>
        <v/>
      </c>
      <c r="K239" s="184" t="str">
        <f>IF($H239="","",IF(EXACT(ASC(VLOOKUP($H239,TSギフト商品コード!$A$1:$H$10000,8,0)),1),VLOOKUP($H239,TSギフト商品コード!$A$1:$H$10000,3,0),ROUNDDOWN((1-$I$6)*VLOOKUP($H239,TSギフト商品コード!$A$1:$H$10000,3,0),0)))</f>
        <v/>
      </c>
      <c r="L239" s="185" t="str">
        <f t="shared" si="3"/>
        <v/>
      </c>
      <c r="M239" s="288"/>
      <c r="N239" s="5"/>
      <c r="O239" s="5"/>
      <c r="P239" s="5"/>
      <c r="Q239" s="5"/>
      <c r="R239" s="256"/>
      <c r="S239" s="256"/>
      <c r="T239" s="5"/>
      <c r="U239" s="5"/>
      <c r="V239" s="265"/>
      <c r="W239" s="34"/>
      <c r="X239" s="211" t="str">
        <f>IF($H239="","",IF(EXACT(ASC(VLOOKUP($H239,TSギフト商品コード!$A$2:$H$10000,8,0)),1),VLOOKUP($H239,TSギフト商品コード!$A$2:$H$10000,4,0),IF($I$6=0%,VLOOKUP($H239,TSギフト商品コード!$A$2:$H$10000,4,0),IF($I$6=3%,VLOOKUP($H239,TSギフト商品コード!$A$2:$H$10000,5,0),IF($I$6=5%,VLOOKUP($H239,TSギフト商品コード!$A$2:$H$10000,6,0),IF($I$6=10%,VLOOKUP($H239,TSギフト商品コード!$A$2:$H$10000,7,0),""))))))</f>
        <v/>
      </c>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c r="BG239" s="34"/>
      <c r="BH239" s="34"/>
      <c r="BI239" s="34"/>
    </row>
    <row r="240" spans="1:61" s="183" customFormat="1" ht="20.100000000000001" customHeight="1" x14ac:dyDescent="0.15">
      <c r="A240" s="213">
        <v>230</v>
      </c>
      <c r="B240" s="136"/>
      <c r="C240" s="258"/>
      <c r="D240" s="258"/>
      <c r="E240" s="258"/>
      <c r="F240" s="258"/>
      <c r="G240" s="4"/>
      <c r="H240" s="5"/>
      <c r="I240" s="212"/>
      <c r="J240" s="254" t="str">
        <f>IF($H240="","",VLOOKUP($H240,TSギフト商品コード!$A$1:$H$10000,2,0))</f>
        <v/>
      </c>
      <c r="K240" s="184" t="str">
        <f>IF($H240="","",IF(EXACT(ASC(VLOOKUP($H240,TSギフト商品コード!$A$1:$H$10000,8,0)),1),VLOOKUP($H240,TSギフト商品コード!$A$1:$H$10000,3,0),ROUNDDOWN((1-$I$6)*VLOOKUP($H240,TSギフト商品コード!$A$1:$H$10000,3,0),0)))</f>
        <v/>
      </c>
      <c r="L240" s="185" t="str">
        <f t="shared" si="3"/>
        <v/>
      </c>
      <c r="M240" s="288"/>
      <c r="N240" s="5"/>
      <c r="O240" s="5"/>
      <c r="P240" s="5"/>
      <c r="Q240" s="5"/>
      <c r="R240" s="256"/>
      <c r="S240" s="256"/>
      <c r="T240" s="5"/>
      <c r="U240" s="5"/>
      <c r="V240" s="265"/>
      <c r="W240" s="34"/>
      <c r="X240" s="211" t="str">
        <f>IF($H240="","",IF(EXACT(ASC(VLOOKUP($H240,TSギフト商品コード!$A$2:$H$10000,8,0)),1),VLOOKUP($H240,TSギフト商品コード!$A$2:$H$10000,4,0),IF($I$6=0%,VLOOKUP($H240,TSギフト商品コード!$A$2:$H$10000,4,0),IF($I$6=3%,VLOOKUP($H240,TSギフト商品コード!$A$2:$H$10000,5,0),IF($I$6=5%,VLOOKUP($H240,TSギフト商品コード!$A$2:$H$10000,6,0),IF($I$6=10%,VLOOKUP($H240,TSギフト商品コード!$A$2:$H$10000,7,0),""))))))</f>
        <v/>
      </c>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c r="BG240" s="34"/>
      <c r="BH240" s="34"/>
      <c r="BI240" s="34"/>
    </row>
    <row r="241" spans="1:61" s="183" customFormat="1" ht="20.100000000000001" customHeight="1" x14ac:dyDescent="0.15">
      <c r="A241" s="213">
        <v>231</v>
      </c>
      <c r="B241" s="136"/>
      <c r="C241" s="258"/>
      <c r="D241" s="258"/>
      <c r="E241" s="258"/>
      <c r="F241" s="258"/>
      <c r="G241" s="4"/>
      <c r="H241" s="5"/>
      <c r="I241" s="212"/>
      <c r="J241" s="254" t="str">
        <f>IF($H241="","",VLOOKUP($H241,TSギフト商品コード!$A$1:$H$10000,2,0))</f>
        <v/>
      </c>
      <c r="K241" s="184" t="str">
        <f>IF($H241="","",IF(EXACT(ASC(VLOOKUP($H241,TSギフト商品コード!$A$1:$H$10000,8,0)),1),VLOOKUP($H241,TSギフト商品コード!$A$1:$H$10000,3,0),ROUNDDOWN((1-$I$6)*VLOOKUP($H241,TSギフト商品コード!$A$1:$H$10000,3,0),0)))</f>
        <v/>
      </c>
      <c r="L241" s="185" t="str">
        <f t="shared" si="3"/>
        <v/>
      </c>
      <c r="M241" s="288"/>
      <c r="N241" s="5"/>
      <c r="O241" s="5"/>
      <c r="P241" s="5"/>
      <c r="Q241" s="5"/>
      <c r="R241" s="256"/>
      <c r="S241" s="256"/>
      <c r="T241" s="5"/>
      <c r="U241" s="5"/>
      <c r="V241" s="265"/>
      <c r="W241" s="34"/>
      <c r="X241" s="211" t="str">
        <f>IF($H241="","",IF(EXACT(ASC(VLOOKUP($H241,TSギフト商品コード!$A$2:$H$10000,8,0)),1),VLOOKUP($H241,TSギフト商品コード!$A$2:$H$10000,4,0),IF($I$6=0%,VLOOKUP($H241,TSギフト商品コード!$A$2:$H$10000,4,0),IF($I$6=3%,VLOOKUP($H241,TSギフト商品コード!$A$2:$H$10000,5,0),IF($I$6=5%,VLOOKUP($H241,TSギフト商品コード!$A$2:$H$10000,6,0),IF($I$6=10%,VLOOKUP($H241,TSギフト商品コード!$A$2:$H$10000,7,0),""))))))</f>
        <v/>
      </c>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A241" s="34"/>
      <c r="BB241" s="34"/>
      <c r="BC241" s="34"/>
      <c r="BD241" s="34"/>
      <c r="BE241" s="34"/>
      <c r="BF241" s="34"/>
      <c r="BG241" s="34"/>
      <c r="BH241" s="34"/>
      <c r="BI241" s="34"/>
    </row>
    <row r="242" spans="1:61" s="183" customFormat="1" ht="20.100000000000001" customHeight="1" x14ac:dyDescent="0.15">
      <c r="A242" s="213">
        <v>232</v>
      </c>
      <c r="B242" s="136"/>
      <c r="C242" s="258"/>
      <c r="D242" s="258"/>
      <c r="E242" s="258"/>
      <c r="F242" s="258"/>
      <c r="G242" s="4"/>
      <c r="H242" s="5"/>
      <c r="I242" s="212"/>
      <c r="J242" s="254" t="str">
        <f>IF($H242="","",VLOOKUP($H242,TSギフト商品コード!$A$1:$H$10000,2,0))</f>
        <v/>
      </c>
      <c r="K242" s="184" t="str">
        <f>IF($H242="","",IF(EXACT(ASC(VLOOKUP($H242,TSギフト商品コード!$A$1:$H$10000,8,0)),1),VLOOKUP($H242,TSギフト商品コード!$A$1:$H$10000,3,0),ROUNDDOWN((1-$I$6)*VLOOKUP($H242,TSギフト商品コード!$A$1:$H$10000,3,0),0)))</f>
        <v/>
      </c>
      <c r="L242" s="185" t="str">
        <f t="shared" si="3"/>
        <v/>
      </c>
      <c r="M242" s="288"/>
      <c r="N242" s="5"/>
      <c r="O242" s="5"/>
      <c r="P242" s="5"/>
      <c r="Q242" s="5"/>
      <c r="R242" s="256"/>
      <c r="S242" s="256"/>
      <c r="T242" s="5"/>
      <c r="U242" s="5"/>
      <c r="V242" s="265"/>
      <c r="W242" s="34"/>
      <c r="X242" s="211" t="str">
        <f>IF($H242="","",IF(EXACT(ASC(VLOOKUP($H242,TSギフト商品コード!$A$2:$H$10000,8,0)),1),VLOOKUP($H242,TSギフト商品コード!$A$2:$H$10000,4,0),IF($I$6=0%,VLOOKUP($H242,TSギフト商品コード!$A$2:$H$10000,4,0),IF($I$6=3%,VLOOKUP($H242,TSギフト商品コード!$A$2:$H$10000,5,0),IF($I$6=5%,VLOOKUP($H242,TSギフト商品コード!$A$2:$H$10000,6,0),IF($I$6=10%,VLOOKUP($H242,TSギフト商品コード!$A$2:$H$10000,7,0),""))))))</f>
        <v/>
      </c>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c r="BG242" s="34"/>
      <c r="BH242" s="34"/>
      <c r="BI242" s="34"/>
    </row>
    <row r="243" spans="1:61" s="183" customFormat="1" ht="20.100000000000001" customHeight="1" x14ac:dyDescent="0.15">
      <c r="A243" s="213">
        <v>233</v>
      </c>
      <c r="B243" s="136"/>
      <c r="C243" s="258"/>
      <c r="D243" s="258"/>
      <c r="E243" s="258"/>
      <c r="F243" s="258"/>
      <c r="G243" s="4"/>
      <c r="H243" s="5"/>
      <c r="I243" s="212"/>
      <c r="J243" s="254" t="str">
        <f>IF($H243="","",VLOOKUP($H243,TSギフト商品コード!$A$1:$H$10000,2,0))</f>
        <v/>
      </c>
      <c r="K243" s="184" t="str">
        <f>IF($H243="","",IF(EXACT(ASC(VLOOKUP($H243,TSギフト商品コード!$A$1:$H$10000,8,0)),1),VLOOKUP($H243,TSギフト商品コード!$A$1:$H$10000,3,0),ROUNDDOWN((1-$I$6)*VLOOKUP($H243,TSギフト商品コード!$A$1:$H$10000,3,0),0)))</f>
        <v/>
      </c>
      <c r="L243" s="185" t="str">
        <f t="shared" si="3"/>
        <v/>
      </c>
      <c r="M243" s="288"/>
      <c r="N243" s="5"/>
      <c r="O243" s="5"/>
      <c r="P243" s="5"/>
      <c r="Q243" s="5"/>
      <c r="R243" s="256"/>
      <c r="S243" s="256"/>
      <c r="T243" s="5"/>
      <c r="U243" s="5"/>
      <c r="V243" s="265"/>
      <c r="W243" s="34"/>
      <c r="X243" s="211" t="str">
        <f>IF($H243="","",IF(EXACT(ASC(VLOOKUP($H243,TSギフト商品コード!$A$2:$H$10000,8,0)),1),VLOOKUP($H243,TSギフト商品コード!$A$2:$H$10000,4,0),IF($I$6=0%,VLOOKUP($H243,TSギフト商品コード!$A$2:$H$10000,4,0),IF($I$6=3%,VLOOKUP($H243,TSギフト商品コード!$A$2:$H$10000,5,0),IF($I$6=5%,VLOOKUP($H243,TSギフト商品コード!$A$2:$H$10000,6,0),IF($I$6=10%,VLOOKUP($H243,TSギフト商品コード!$A$2:$H$10000,7,0),""))))))</f>
        <v/>
      </c>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c r="BG243" s="34"/>
      <c r="BH243" s="34"/>
      <c r="BI243" s="34"/>
    </row>
    <row r="244" spans="1:61" s="183" customFormat="1" ht="20.100000000000001" customHeight="1" x14ac:dyDescent="0.15">
      <c r="A244" s="213">
        <v>234</v>
      </c>
      <c r="B244" s="136"/>
      <c r="C244" s="258"/>
      <c r="D244" s="258"/>
      <c r="E244" s="258"/>
      <c r="F244" s="258"/>
      <c r="G244" s="4"/>
      <c r="H244" s="5"/>
      <c r="I244" s="212"/>
      <c r="J244" s="254" t="str">
        <f>IF($H244="","",VLOOKUP($H244,TSギフト商品コード!$A$1:$H$10000,2,0))</f>
        <v/>
      </c>
      <c r="K244" s="184" t="str">
        <f>IF($H244="","",IF(EXACT(ASC(VLOOKUP($H244,TSギフト商品コード!$A$1:$H$10000,8,0)),1),VLOOKUP($H244,TSギフト商品コード!$A$1:$H$10000,3,0),ROUNDDOWN((1-$I$6)*VLOOKUP($H244,TSギフト商品コード!$A$1:$H$10000,3,0),0)))</f>
        <v/>
      </c>
      <c r="L244" s="185" t="str">
        <f t="shared" si="3"/>
        <v/>
      </c>
      <c r="M244" s="288"/>
      <c r="N244" s="5"/>
      <c r="O244" s="5"/>
      <c r="P244" s="5"/>
      <c r="Q244" s="5"/>
      <c r="R244" s="256"/>
      <c r="S244" s="256"/>
      <c r="T244" s="5"/>
      <c r="U244" s="5"/>
      <c r="V244" s="265"/>
      <c r="W244" s="34"/>
      <c r="X244" s="211" t="str">
        <f>IF($H244="","",IF(EXACT(ASC(VLOOKUP($H244,TSギフト商品コード!$A$2:$H$10000,8,0)),1),VLOOKUP($H244,TSギフト商品コード!$A$2:$H$10000,4,0),IF($I$6=0%,VLOOKUP($H244,TSギフト商品コード!$A$2:$H$10000,4,0),IF($I$6=3%,VLOOKUP($H244,TSギフト商品コード!$A$2:$H$10000,5,0),IF($I$6=5%,VLOOKUP($H244,TSギフト商品コード!$A$2:$H$10000,6,0),IF($I$6=10%,VLOOKUP($H244,TSギフト商品コード!$A$2:$H$10000,7,0),""))))))</f>
        <v/>
      </c>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c r="BG244" s="34"/>
      <c r="BH244" s="34"/>
      <c r="BI244" s="34"/>
    </row>
    <row r="245" spans="1:61" s="183" customFormat="1" ht="20.100000000000001" customHeight="1" x14ac:dyDescent="0.15">
      <c r="A245" s="213">
        <v>235</v>
      </c>
      <c r="B245" s="136"/>
      <c r="C245" s="258"/>
      <c r="D245" s="258"/>
      <c r="E245" s="258"/>
      <c r="F245" s="258"/>
      <c r="G245" s="4"/>
      <c r="H245" s="5"/>
      <c r="I245" s="212"/>
      <c r="J245" s="254" t="str">
        <f>IF($H245="","",VLOOKUP($H245,TSギフト商品コード!$A$1:$H$10000,2,0))</f>
        <v/>
      </c>
      <c r="K245" s="184" t="str">
        <f>IF($H245="","",IF(EXACT(ASC(VLOOKUP($H245,TSギフト商品コード!$A$1:$H$10000,8,0)),1),VLOOKUP($H245,TSギフト商品コード!$A$1:$H$10000,3,0),ROUNDDOWN((1-$I$6)*VLOOKUP($H245,TSギフト商品コード!$A$1:$H$10000,3,0),0)))</f>
        <v/>
      </c>
      <c r="L245" s="185" t="str">
        <f t="shared" si="3"/>
        <v/>
      </c>
      <c r="M245" s="288"/>
      <c r="N245" s="5"/>
      <c r="O245" s="5"/>
      <c r="P245" s="5"/>
      <c r="Q245" s="5"/>
      <c r="R245" s="256"/>
      <c r="S245" s="256"/>
      <c r="T245" s="5"/>
      <c r="U245" s="5"/>
      <c r="V245" s="265"/>
      <c r="W245" s="34"/>
      <c r="X245" s="211" t="str">
        <f>IF($H245="","",IF(EXACT(ASC(VLOOKUP($H245,TSギフト商品コード!$A$2:$H$10000,8,0)),1),VLOOKUP($H245,TSギフト商品コード!$A$2:$H$10000,4,0),IF($I$6=0%,VLOOKUP($H245,TSギフト商品コード!$A$2:$H$10000,4,0),IF($I$6=3%,VLOOKUP($H245,TSギフト商品コード!$A$2:$H$10000,5,0),IF($I$6=5%,VLOOKUP($H245,TSギフト商品コード!$A$2:$H$10000,6,0),IF($I$6=10%,VLOOKUP($H245,TSギフト商品コード!$A$2:$H$10000,7,0),""))))))</f>
        <v/>
      </c>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c r="BG245" s="34"/>
      <c r="BH245" s="34"/>
      <c r="BI245" s="34"/>
    </row>
    <row r="246" spans="1:61" s="183" customFormat="1" ht="20.100000000000001" customHeight="1" x14ac:dyDescent="0.15">
      <c r="A246" s="213">
        <v>236</v>
      </c>
      <c r="B246" s="136"/>
      <c r="C246" s="258"/>
      <c r="D246" s="258"/>
      <c r="E246" s="258"/>
      <c r="F246" s="258"/>
      <c r="G246" s="4"/>
      <c r="H246" s="5"/>
      <c r="I246" s="212"/>
      <c r="J246" s="254" t="str">
        <f>IF($H246="","",VLOOKUP($H246,TSギフト商品コード!$A$1:$H$10000,2,0))</f>
        <v/>
      </c>
      <c r="K246" s="184" t="str">
        <f>IF($H246="","",IF(EXACT(ASC(VLOOKUP($H246,TSギフト商品コード!$A$1:$H$10000,8,0)),1),VLOOKUP($H246,TSギフト商品コード!$A$1:$H$10000,3,0),ROUNDDOWN((1-$I$6)*VLOOKUP($H246,TSギフト商品コード!$A$1:$H$10000,3,0),0)))</f>
        <v/>
      </c>
      <c r="L246" s="185" t="str">
        <f t="shared" si="3"/>
        <v/>
      </c>
      <c r="M246" s="288"/>
      <c r="N246" s="5"/>
      <c r="O246" s="5"/>
      <c r="P246" s="5"/>
      <c r="Q246" s="5"/>
      <c r="R246" s="256"/>
      <c r="S246" s="256"/>
      <c r="T246" s="5"/>
      <c r="U246" s="5"/>
      <c r="V246" s="265"/>
      <c r="W246" s="34"/>
      <c r="X246" s="211" t="str">
        <f>IF($H246="","",IF(EXACT(ASC(VLOOKUP($H246,TSギフト商品コード!$A$2:$H$10000,8,0)),1),VLOOKUP($H246,TSギフト商品コード!$A$2:$H$10000,4,0),IF($I$6=0%,VLOOKUP($H246,TSギフト商品コード!$A$2:$H$10000,4,0),IF($I$6=3%,VLOOKUP($H246,TSギフト商品コード!$A$2:$H$10000,5,0),IF($I$6=5%,VLOOKUP($H246,TSギフト商品コード!$A$2:$H$10000,6,0),IF($I$6=10%,VLOOKUP($H246,TSギフト商品コード!$A$2:$H$10000,7,0),""))))))</f>
        <v/>
      </c>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c r="BG246" s="34"/>
      <c r="BH246" s="34"/>
      <c r="BI246" s="34"/>
    </row>
    <row r="247" spans="1:61" s="183" customFormat="1" ht="20.100000000000001" customHeight="1" x14ac:dyDescent="0.15">
      <c r="A247" s="213">
        <v>237</v>
      </c>
      <c r="B247" s="136"/>
      <c r="C247" s="258"/>
      <c r="D247" s="258"/>
      <c r="E247" s="258"/>
      <c r="F247" s="258"/>
      <c r="G247" s="4"/>
      <c r="H247" s="5"/>
      <c r="I247" s="212"/>
      <c r="J247" s="254" t="str">
        <f>IF($H247="","",VLOOKUP($H247,TSギフト商品コード!$A$1:$H$10000,2,0))</f>
        <v/>
      </c>
      <c r="K247" s="184" t="str">
        <f>IF($H247="","",IF(EXACT(ASC(VLOOKUP($H247,TSギフト商品コード!$A$1:$H$10000,8,0)),1),VLOOKUP($H247,TSギフト商品コード!$A$1:$H$10000,3,0),ROUNDDOWN((1-$I$6)*VLOOKUP($H247,TSギフト商品コード!$A$1:$H$10000,3,0),0)))</f>
        <v/>
      </c>
      <c r="L247" s="185" t="str">
        <f t="shared" si="3"/>
        <v/>
      </c>
      <c r="M247" s="288"/>
      <c r="N247" s="5"/>
      <c r="O247" s="5"/>
      <c r="P247" s="5"/>
      <c r="Q247" s="5"/>
      <c r="R247" s="256"/>
      <c r="S247" s="256"/>
      <c r="T247" s="5"/>
      <c r="U247" s="5"/>
      <c r="V247" s="265"/>
      <c r="W247" s="34"/>
      <c r="X247" s="211" t="str">
        <f>IF($H247="","",IF(EXACT(ASC(VLOOKUP($H247,TSギフト商品コード!$A$2:$H$10000,8,0)),1),VLOOKUP($H247,TSギフト商品コード!$A$2:$H$10000,4,0),IF($I$6=0%,VLOOKUP($H247,TSギフト商品コード!$A$2:$H$10000,4,0),IF($I$6=3%,VLOOKUP($H247,TSギフト商品コード!$A$2:$H$10000,5,0),IF($I$6=5%,VLOOKUP($H247,TSギフト商品コード!$A$2:$H$10000,6,0),IF($I$6=10%,VLOOKUP($H247,TSギフト商品コード!$A$2:$H$10000,7,0),""))))))</f>
        <v/>
      </c>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c r="BG247" s="34"/>
      <c r="BH247" s="34"/>
      <c r="BI247" s="34"/>
    </row>
    <row r="248" spans="1:61" s="183" customFormat="1" ht="20.100000000000001" customHeight="1" x14ac:dyDescent="0.15">
      <c r="A248" s="213">
        <v>238</v>
      </c>
      <c r="B248" s="136"/>
      <c r="C248" s="258"/>
      <c r="D248" s="258"/>
      <c r="E248" s="258"/>
      <c r="F248" s="258"/>
      <c r="G248" s="4"/>
      <c r="H248" s="5"/>
      <c r="I248" s="212"/>
      <c r="J248" s="254" t="str">
        <f>IF($H248="","",VLOOKUP($H248,TSギフト商品コード!$A$1:$H$10000,2,0))</f>
        <v/>
      </c>
      <c r="K248" s="184" t="str">
        <f>IF($H248="","",IF(EXACT(ASC(VLOOKUP($H248,TSギフト商品コード!$A$1:$H$10000,8,0)),1),VLOOKUP($H248,TSギフト商品コード!$A$1:$H$10000,3,0),ROUNDDOWN((1-$I$6)*VLOOKUP($H248,TSギフト商品コード!$A$1:$H$10000,3,0),0)))</f>
        <v/>
      </c>
      <c r="L248" s="185" t="str">
        <f t="shared" si="3"/>
        <v/>
      </c>
      <c r="M248" s="288"/>
      <c r="N248" s="5"/>
      <c r="O248" s="5"/>
      <c r="P248" s="5"/>
      <c r="Q248" s="5"/>
      <c r="R248" s="256"/>
      <c r="S248" s="256"/>
      <c r="T248" s="5"/>
      <c r="U248" s="5"/>
      <c r="V248" s="265"/>
      <c r="W248" s="34"/>
      <c r="X248" s="211" t="str">
        <f>IF($H248="","",IF(EXACT(ASC(VLOOKUP($H248,TSギフト商品コード!$A$2:$H$10000,8,0)),1),VLOOKUP($H248,TSギフト商品コード!$A$2:$H$10000,4,0),IF($I$6=0%,VLOOKUP($H248,TSギフト商品コード!$A$2:$H$10000,4,0),IF($I$6=3%,VLOOKUP($H248,TSギフト商品コード!$A$2:$H$10000,5,0),IF($I$6=5%,VLOOKUP($H248,TSギフト商品コード!$A$2:$H$10000,6,0),IF($I$6=10%,VLOOKUP($H248,TSギフト商品コード!$A$2:$H$10000,7,0),""))))))</f>
        <v/>
      </c>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row>
    <row r="249" spans="1:61" s="183" customFormat="1" ht="20.100000000000001" customHeight="1" x14ac:dyDescent="0.15">
      <c r="A249" s="213">
        <v>239</v>
      </c>
      <c r="B249" s="136"/>
      <c r="C249" s="258"/>
      <c r="D249" s="258"/>
      <c r="E249" s="258"/>
      <c r="F249" s="258"/>
      <c r="G249" s="4"/>
      <c r="H249" s="5"/>
      <c r="I249" s="212"/>
      <c r="J249" s="254" t="str">
        <f>IF($H249="","",VLOOKUP($H249,TSギフト商品コード!$A$1:$H$10000,2,0))</f>
        <v/>
      </c>
      <c r="K249" s="184" t="str">
        <f>IF($H249="","",IF(EXACT(ASC(VLOOKUP($H249,TSギフト商品コード!$A$1:$H$10000,8,0)),1),VLOOKUP($H249,TSギフト商品コード!$A$1:$H$10000,3,0),ROUNDDOWN((1-$I$6)*VLOOKUP($H249,TSギフト商品コード!$A$1:$H$10000,3,0),0)))</f>
        <v/>
      </c>
      <c r="L249" s="185" t="str">
        <f t="shared" si="3"/>
        <v/>
      </c>
      <c r="M249" s="288"/>
      <c r="N249" s="5"/>
      <c r="O249" s="5"/>
      <c r="P249" s="5"/>
      <c r="Q249" s="5"/>
      <c r="R249" s="256"/>
      <c r="S249" s="256"/>
      <c r="T249" s="5"/>
      <c r="U249" s="5"/>
      <c r="V249" s="265"/>
      <c r="W249" s="34"/>
      <c r="X249" s="211" t="str">
        <f>IF($H249="","",IF(EXACT(ASC(VLOOKUP($H249,TSギフト商品コード!$A$2:$H$10000,8,0)),1),VLOOKUP($H249,TSギフト商品コード!$A$2:$H$10000,4,0),IF($I$6=0%,VLOOKUP($H249,TSギフト商品コード!$A$2:$H$10000,4,0),IF($I$6=3%,VLOOKUP($H249,TSギフト商品コード!$A$2:$H$10000,5,0),IF($I$6=5%,VLOOKUP($H249,TSギフト商品コード!$A$2:$H$10000,6,0),IF($I$6=10%,VLOOKUP($H249,TSギフト商品コード!$A$2:$H$10000,7,0),""))))))</f>
        <v/>
      </c>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c r="BG249" s="34"/>
      <c r="BH249" s="34"/>
      <c r="BI249" s="34"/>
    </row>
    <row r="250" spans="1:61" s="183" customFormat="1" ht="20.100000000000001" customHeight="1" x14ac:dyDescent="0.15">
      <c r="A250" s="213">
        <v>240</v>
      </c>
      <c r="B250" s="136"/>
      <c r="C250" s="258"/>
      <c r="D250" s="258"/>
      <c r="E250" s="258"/>
      <c r="F250" s="258"/>
      <c r="G250" s="4"/>
      <c r="H250" s="5"/>
      <c r="I250" s="212"/>
      <c r="J250" s="254" t="str">
        <f>IF($H250="","",VLOOKUP($H250,TSギフト商品コード!$A$1:$H$10000,2,0))</f>
        <v/>
      </c>
      <c r="K250" s="184" t="str">
        <f>IF($H250="","",IF(EXACT(ASC(VLOOKUP($H250,TSギフト商品コード!$A$1:$H$10000,8,0)),1),VLOOKUP($H250,TSギフト商品コード!$A$1:$H$10000,3,0),ROUNDDOWN((1-$I$6)*VLOOKUP($H250,TSギフト商品コード!$A$1:$H$10000,3,0),0)))</f>
        <v/>
      </c>
      <c r="L250" s="185" t="str">
        <f t="shared" si="3"/>
        <v/>
      </c>
      <c r="M250" s="288"/>
      <c r="N250" s="5"/>
      <c r="O250" s="5"/>
      <c r="P250" s="5"/>
      <c r="Q250" s="5"/>
      <c r="R250" s="256"/>
      <c r="S250" s="256"/>
      <c r="T250" s="5"/>
      <c r="U250" s="5"/>
      <c r="V250" s="265"/>
      <c r="W250" s="34"/>
      <c r="X250" s="211" t="str">
        <f>IF($H250="","",IF(EXACT(ASC(VLOOKUP($H250,TSギフト商品コード!$A$2:$H$10000,8,0)),1),VLOOKUP($H250,TSギフト商品コード!$A$2:$H$10000,4,0),IF($I$6=0%,VLOOKUP($H250,TSギフト商品コード!$A$2:$H$10000,4,0),IF($I$6=3%,VLOOKUP($H250,TSギフト商品コード!$A$2:$H$10000,5,0),IF($I$6=5%,VLOOKUP($H250,TSギフト商品コード!$A$2:$H$10000,6,0),IF($I$6=10%,VLOOKUP($H250,TSギフト商品コード!$A$2:$H$10000,7,0),""))))))</f>
        <v/>
      </c>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A250" s="34"/>
      <c r="BB250" s="34"/>
      <c r="BC250" s="34"/>
      <c r="BD250" s="34"/>
      <c r="BE250" s="34"/>
      <c r="BF250" s="34"/>
      <c r="BG250" s="34"/>
      <c r="BH250" s="34"/>
      <c r="BI250" s="34"/>
    </row>
    <row r="251" spans="1:61" s="183" customFormat="1" ht="20.100000000000001" customHeight="1" x14ac:dyDescent="0.15">
      <c r="A251" s="213">
        <v>241</v>
      </c>
      <c r="B251" s="136"/>
      <c r="C251" s="258"/>
      <c r="D251" s="258"/>
      <c r="E251" s="258"/>
      <c r="F251" s="258"/>
      <c r="G251" s="4"/>
      <c r="H251" s="5"/>
      <c r="I251" s="212"/>
      <c r="J251" s="254" t="str">
        <f>IF($H251="","",VLOOKUP($H251,TSギフト商品コード!$A$1:$H$10000,2,0))</f>
        <v/>
      </c>
      <c r="K251" s="184" t="str">
        <f>IF($H251="","",IF(EXACT(ASC(VLOOKUP($H251,TSギフト商品コード!$A$1:$H$10000,8,0)),1),VLOOKUP($H251,TSギフト商品コード!$A$1:$H$10000,3,0),ROUNDDOWN((1-$I$6)*VLOOKUP($H251,TSギフト商品コード!$A$1:$H$10000,3,0),0)))</f>
        <v/>
      </c>
      <c r="L251" s="185" t="str">
        <f t="shared" si="3"/>
        <v/>
      </c>
      <c r="M251" s="288"/>
      <c r="N251" s="5"/>
      <c r="O251" s="5"/>
      <c r="P251" s="5"/>
      <c r="Q251" s="5"/>
      <c r="R251" s="256"/>
      <c r="S251" s="256"/>
      <c r="T251" s="5"/>
      <c r="U251" s="5"/>
      <c r="V251" s="265"/>
      <c r="W251" s="34"/>
      <c r="X251" s="211" t="str">
        <f>IF($H251="","",IF(EXACT(ASC(VLOOKUP($H251,TSギフト商品コード!$A$2:$H$10000,8,0)),1),VLOOKUP($H251,TSギフト商品コード!$A$2:$H$10000,4,0),IF($I$6=0%,VLOOKUP($H251,TSギフト商品コード!$A$2:$H$10000,4,0),IF($I$6=3%,VLOOKUP($H251,TSギフト商品コード!$A$2:$H$10000,5,0),IF($I$6=5%,VLOOKUP($H251,TSギフト商品コード!$A$2:$H$10000,6,0),IF($I$6=10%,VLOOKUP($H251,TSギフト商品コード!$A$2:$H$10000,7,0),""))))))</f>
        <v/>
      </c>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c r="AX251" s="34"/>
      <c r="AY251" s="34"/>
      <c r="AZ251" s="34"/>
      <c r="BA251" s="34"/>
      <c r="BB251" s="34"/>
      <c r="BC251" s="34"/>
      <c r="BD251" s="34"/>
      <c r="BE251" s="34"/>
      <c r="BF251" s="34"/>
      <c r="BG251" s="34"/>
      <c r="BH251" s="34"/>
      <c r="BI251" s="34"/>
    </row>
    <row r="252" spans="1:61" s="183" customFormat="1" ht="20.100000000000001" customHeight="1" x14ac:dyDescent="0.15">
      <c r="A252" s="213">
        <v>242</v>
      </c>
      <c r="B252" s="136"/>
      <c r="C252" s="258"/>
      <c r="D252" s="258"/>
      <c r="E252" s="258"/>
      <c r="F252" s="258"/>
      <c r="G252" s="4"/>
      <c r="H252" s="5"/>
      <c r="I252" s="212"/>
      <c r="J252" s="254" t="str">
        <f>IF($H252="","",VLOOKUP($H252,TSギフト商品コード!$A$1:$H$10000,2,0))</f>
        <v/>
      </c>
      <c r="K252" s="184" t="str">
        <f>IF($H252="","",IF(EXACT(ASC(VLOOKUP($H252,TSギフト商品コード!$A$1:$H$10000,8,0)),1),VLOOKUP($H252,TSギフト商品コード!$A$1:$H$10000,3,0),ROUNDDOWN((1-$I$6)*VLOOKUP($H252,TSギフト商品コード!$A$1:$H$10000,3,0),0)))</f>
        <v/>
      </c>
      <c r="L252" s="185" t="str">
        <f t="shared" si="3"/>
        <v/>
      </c>
      <c r="M252" s="288"/>
      <c r="N252" s="5"/>
      <c r="O252" s="5"/>
      <c r="P252" s="5"/>
      <c r="Q252" s="5"/>
      <c r="R252" s="256"/>
      <c r="S252" s="256"/>
      <c r="T252" s="5"/>
      <c r="U252" s="5"/>
      <c r="V252" s="265"/>
      <c r="W252" s="34"/>
      <c r="X252" s="211" t="str">
        <f>IF($H252="","",IF(EXACT(ASC(VLOOKUP($H252,TSギフト商品コード!$A$2:$H$10000,8,0)),1),VLOOKUP($H252,TSギフト商品コード!$A$2:$H$10000,4,0),IF($I$6=0%,VLOOKUP($H252,TSギフト商品コード!$A$2:$H$10000,4,0),IF($I$6=3%,VLOOKUP($H252,TSギフト商品コード!$A$2:$H$10000,5,0),IF($I$6=5%,VLOOKUP($H252,TSギフト商品コード!$A$2:$H$10000,6,0),IF($I$6=10%,VLOOKUP($H252,TSギフト商品コード!$A$2:$H$10000,7,0),""))))))</f>
        <v/>
      </c>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c r="BG252" s="34"/>
      <c r="BH252" s="34"/>
      <c r="BI252" s="34"/>
    </row>
    <row r="253" spans="1:61" s="183" customFormat="1" ht="20.100000000000001" customHeight="1" x14ac:dyDescent="0.15">
      <c r="A253" s="213">
        <v>243</v>
      </c>
      <c r="B253" s="136"/>
      <c r="C253" s="258"/>
      <c r="D253" s="258"/>
      <c r="E253" s="258"/>
      <c r="F253" s="258"/>
      <c r="G253" s="4"/>
      <c r="H253" s="5"/>
      <c r="I253" s="212"/>
      <c r="J253" s="254" t="str">
        <f>IF($H253="","",VLOOKUP($H253,TSギフト商品コード!$A$1:$H$10000,2,0))</f>
        <v/>
      </c>
      <c r="K253" s="184" t="str">
        <f>IF($H253="","",IF(EXACT(ASC(VLOOKUP($H253,TSギフト商品コード!$A$1:$H$10000,8,0)),1),VLOOKUP($H253,TSギフト商品コード!$A$1:$H$10000,3,0),ROUNDDOWN((1-$I$6)*VLOOKUP($H253,TSギフト商品コード!$A$1:$H$10000,3,0),0)))</f>
        <v/>
      </c>
      <c r="L253" s="185" t="str">
        <f t="shared" si="3"/>
        <v/>
      </c>
      <c r="M253" s="288"/>
      <c r="N253" s="5"/>
      <c r="O253" s="5"/>
      <c r="P253" s="5"/>
      <c r="Q253" s="5"/>
      <c r="R253" s="256"/>
      <c r="S253" s="256"/>
      <c r="T253" s="5"/>
      <c r="U253" s="5"/>
      <c r="V253" s="265"/>
      <c r="W253" s="34"/>
      <c r="X253" s="211" t="str">
        <f>IF($H253="","",IF(EXACT(ASC(VLOOKUP($H253,TSギフト商品コード!$A$2:$H$10000,8,0)),1),VLOOKUP($H253,TSギフト商品コード!$A$2:$H$10000,4,0),IF($I$6=0%,VLOOKUP($H253,TSギフト商品コード!$A$2:$H$10000,4,0),IF($I$6=3%,VLOOKUP($H253,TSギフト商品コード!$A$2:$H$10000,5,0),IF($I$6=5%,VLOOKUP($H253,TSギフト商品コード!$A$2:$H$10000,6,0),IF($I$6=10%,VLOOKUP($H253,TSギフト商品コード!$A$2:$H$10000,7,0),""))))))</f>
        <v/>
      </c>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c r="BG253" s="34"/>
      <c r="BH253" s="34"/>
      <c r="BI253" s="34"/>
    </row>
    <row r="254" spans="1:61" s="183" customFormat="1" ht="20.100000000000001" customHeight="1" x14ac:dyDescent="0.15">
      <c r="A254" s="213">
        <v>244</v>
      </c>
      <c r="B254" s="136"/>
      <c r="C254" s="258"/>
      <c r="D254" s="258"/>
      <c r="E254" s="258"/>
      <c r="F254" s="258"/>
      <c r="G254" s="4"/>
      <c r="H254" s="5"/>
      <c r="I254" s="212"/>
      <c r="J254" s="254" t="str">
        <f>IF($H254="","",VLOOKUP($H254,TSギフト商品コード!$A$1:$H$10000,2,0))</f>
        <v/>
      </c>
      <c r="K254" s="184" t="str">
        <f>IF($H254="","",IF(EXACT(ASC(VLOOKUP($H254,TSギフト商品コード!$A$1:$H$10000,8,0)),1),VLOOKUP($H254,TSギフト商品コード!$A$1:$H$10000,3,0),ROUNDDOWN((1-$I$6)*VLOOKUP($H254,TSギフト商品コード!$A$1:$H$10000,3,0),0)))</f>
        <v/>
      </c>
      <c r="L254" s="185" t="str">
        <f t="shared" si="3"/>
        <v/>
      </c>
      <c r="M254" s="288"/>
      <c r="N254" s="5"/>
      <c r="O254" s="5"/>
      <c r="P254" s="5"/>
      <c r="Q254" s="5"/>
      <c r="R254" s="256"/>
      <c r="S254" s="256"/>
      <c r="T254" s="5"/>
      <c r="U254" s="5"/>
      <c r="V254" s="265"/>
      <c r="W254" s="34"/>
      <c r="X254" s="211" t="str">
        <f>IF($H254="","",IF(EXACT(ASC(VLOOKUP($H254,TSギフト商品コード!$A$2:$H$10000,8,0)),1),VLOOKUP($H254,TSギフト商品コード!$A$2:$H$10000,4,0),IF($I$6=0%,VLOOKUP($H254,TSギフト商品コード!$A$2:$H$10000,4,0),IF($I$6=3%,VLOOKUP($H254,TSギフト商品コード!$A$2:$H$10000,5,0),IF($I$6=5%,VLOOKUP($H254,TSギフト商品コード!$A$2:$H$10000,6,0),IF($I$6=10%,VLOOKUP($H254,TSギフト商品コード!$A$2:$H$10000,7,0),""))))))</f>
        <v/>
      </c>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c r="BG254" s="34"/>
      <c r="BH254" s="34"/>
      <c r="BI254" s="34"/>
    </row>
    <row r="255" spans="1:61" s="183" customFormat="1" ht="20.100000000000001" customHeight="1" x14ac:dyDescent="0.15">
      <c r="A255" s="213">
        <v>245</v>
      </c>
      <c r="B255" s="136"/>
      <c r="C255" s="258"/>
      <c r="D255" s="258"/>
      <c r="E255" s="258"/>
      <c r="F255" s="258"/>
      <c r="G255" s="4"/>
      <c r="H255" s="5"/>
      <c r="I255" s="212"/>
      <c r="J255" s="254" t="str">
        <f>IF($H255="","",VLOOKUP($H255,TSギフト商品コード!$A$1:$H$10000,2,0))</f>
        <v/>
      </c>
      <c r="K255" s="184" t="str">
        <f>IF($H255="","",IF(EXACT(ASC(VLOOKUP($H255,TSギフト商品コード!$A$1:$H$10000,8,0)),1),VLOOKUP($H255,TSギフト商品コード!$A$1:$H$10000,3,0),ROUNDDOWN((1-$I$6)*VLOOKUP($H255,TSギフト商品コード!$A$1:$H$10000,3,0),0)))</f>
        <v/>
      </c>
      <c r="L255" s="185" t="str">
        <f t="shared" si="3"/>
        <v/>
      </c>
      <c r="M255" s="288"/>
      <c r="N255" s="5"/>
      <c r="O255" s="5"/>
      <c r="P255" s="5"/>
      <c r="Q255" s="5"/>
      <c r="R255" s="256"/>
      <c r="S255" s="256"/>
      <c r="T255" s="5"/>
      <c r="U255" s="5"/>
      <c r="V255" s="265"/>
      <c r="W255" s="34"/>
      <c r="X255" s="211" t="str">
        <f>IF($H255="","",IF(EXACT(ASC(VLOOKUP($H255,TSギフト商品コード!$A$2:$H$10000,8,0)),1),VLOOKUP($H255,TSギフト商品コード!$A$2:$H$10000,4,0),IF($I$6=0%,VLOOKUP($H255,TSギフト商品コード!$A$2:$H$10000,4,0),IF($I$6=3%,VLOOKUP($H255,TSギフト商品コード!$A$2:$H$10000,5,0),IF($I$6=5%,VLOOKUP($H255,TSギフト商品コード!$A$2:$H$10000,6,0),IF($I$6=10%,VLOOKUP($H255,TSギフト商品コード!$A$2:$H$10000,7,0),""))))))</f>
        <v/>
      </c>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c r="BG255" s="34"/>
      <c r="BH255" s="34"/>
      <c r="BI255" s="34"/>
    </row>
    <row r="256" spans="1:61" s="183" customFormat="1" ht="20.100000000000001" customHeight="1" x14ac:dyDescent="0.15">
      <c r="A256" s="213">
        <v>246</v>
      </c>
      <c r="B256" s="136"/>
      <c r="C256" s="258"/>
      <c r="D256" s="258"/>
      <c r="E256" s="258"/>
      <c r="F256" s="258"/>
      <c r="G256" s="4"/>
      <c r="H256" s="5"/>
      <c r="I256" s="212"/>
      <c r="J256" s="254" t="str">
        <f>IF($H256="","",VLOOKUP($H256,TSギフト商品コード!$A$1:$H$10000,2,0))</f>
        <v/>
      </c>
      <c r="K256" s="184" t="str">
        <f>IF($H256="","",IF(EXACT(ASC(VLOOKUP($H256,TSギフト商品コード!$A$1:$H$10000,8,0)),1),VLOOKUP($H256,TSギフト商品コード!$A$1:$H$10000,3,0),ROUNDDOWN((1-$I$6)*VLOOKUP($H256,TSギフト商品コード!$A$1:$H$10000,3,0),0)))</f>
        <v/>
      </c>
      <c r="L256" s="185" t="str">
        <f t="shared" si="3"/>
        <v/>
      </c>
      <c r="M256" s="288"/>
      <c r="N256" s="5"/>
      <c r="O256" s="5"/>
      <c r="P256" s="5"/>
      <c r="Q256" s="5"/>
      <c r="R256" s="256"/>
      <c r="S256" s="256"/>
      <c r="T256" s="5"/>
      <c r="U256" s="5"/>
      <c r="V256" s="265"/>
      <c r="W256" s="34"/>
      <c r="X256" s="211" t="str">
        <f>IF($H256="","",IF(EXACT(ASC(VLOOKUP($H256,TSギフト商品コード!$A$2:$H$10000,8,0)),1),VLOOKUP($H256,TSギフト商品コード!$A$2:$H$10000,4,0),IF($I$6=0%,VLOOKUP($H256,TSギフト商品コード!$A$2:$H$10000,4,0),IF($I$6=3%,VLOOKUP($H256,TSギフト商品コード!$A$2:$H$10000,5,0),IF($I$6=5%,VLOOKUP($H256,TSギフト商品コード!$A$2:$H$10000,6,0),IF($I$6=10%,VLOOKUP($H256,TSギフト商品コード!$A$2:$H$10000,7,0),""))))))</f>
        <v/>
      </c>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c r="BG256" s="34"/>
      <c r="BH256" s="34"/>
      <c r="BI256" s="34"/>
    </row>
    <row r="257" spans="1:61" s="183" customFormat="1" ht="20.100000000000001" customHeight="1" x14ac:dyDescent="0.15">
      <c r="A257" s="213">
        <v>247</v>
      </c>
      <c r="B257" s="136"/>
      <c r="C257" s="258"/>
      <c r="D257" s="258"/>
      <c r="E257" s="258"/>
      <c r="F257" s="258"/>
      <c r="G257" s="4"/>
      <c r="H257" s="5"/>
      <c r="I257" s="212"/>
      <c r="J257" s="254" t="str">
        <f>IF($H257="","",VLOOKUP($H257,TSギフト商品コード!$A$1:$H$10000,2,0))</f>
        <v/>
      </c>
      <c r="K257" s="184" t="str">
        <f>IF($H257="","",IF(EXACT(ASC(VLOOKUP($H257,TSギフト商品コード!$A$1:$H$10000,8,0)),1),VLOOKUP($H257,TSギフト商品コード!$A$1:$H$10000,3,0),ROUNDDOWN((1-$I$6)*VLOOKUP($H257,TSギフト商品コード!$A$1:$H$10000,3,0),0)))</f>
        <v/>
      </c>
      <c r="L257" s="185" t="str">
        <f t="shared" si="3"/>
        <v/>
      </c>
      <c r="M257" s="288"/>
      <c r="N257" s="5"/>
      <c r="O257" s="5"/>
      <c r="P257" s="5"/>
      <c r="Q257" s="5"/>
      <c r="R257" s="256"/>
      <c r="S257" s="256"/>
      <c r="T257" s="5"/>
      <c r="U257" s="5"/>
      <c r="V257" s="265"/>
      <c r="W257" s="34"/>
      <c r="X257" s="211" t="str">
        <f>IF($H257="","",IF(EXACT(ASC(VLOOKUP($H257,TSギフト商品コード!$A$2:$H$10000,8,0)),1),VLOOKUP($H257,TSギフト商品コード!$A$2:$H$10000,4,0),IF($I$6=0%,VLOOKUP($H257,TSギフト商品コード!$A$2:$H$10000,4,0),IF($I$6=3%,VLOOKUP($H257,TSギフト商品コード!$A$2:$H$10000,5,0),IF($I$6=5%,VLOOKUP($H257,TSギフト商品コード!$A$2:$H$10000,6,0),IF($I$6=10%,VLOOKUP($H257,TSギフト商品コード!$A$2:$H$10000,7,0),""))))))</f>
        <v/>
      </c>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c r="BG257" s="34"/>
      <c r="BH257" s="34"/>
      <c r="BI257" s="34"/>
    </row>
    <row r="258" spans="1:61" s="183" customFormat="1" ht="20.100000000000001" customHeight="1" x14ac:dyDescent="0.15">
      <c r="A258" s="213">
        <v>248</v>
      </c>
      <c r="B258" s="136"/>
      <c r="C258" s="258"/>
      <c r="D258" s="258"/>
      <c r="E258" s="258"/>
      <c r="F258" s="258"/>
      <c r="G258" s="4"/>
      <c r="H258" s="5"/>
      <c r="I258" s="212"/>
      <c r="J258" s="254" t="str">
        <f>IF($H258="","",VLOOKUP($H258,TSギフト商品コード!$A$1:$H$10000,2,0))</f>
        <v/>
      </c>
      <c r="K258" s="184" t="str">
        <f>IF($H258="","",IF(EXACT(ASC(VLOOKUP($H258,TSギフト商品コード!$A$1:$H$10000,8,0)),1),VLOOKUP($H258,TSギフト商品コード!$A$1:$H$10000,3,0),ROUNDDOWN((1-$I$6)*VLOOKUP($H258,TSギフト商品コード!$A$1:$H$10000,3,0),0)))</f>
        <v/>
      </c>
      <c r="L258" s="185" t="str">
        <f t="shared" si="3"/>
        <v/>
      </c>
      <c r="M258" s="288"/>
      <c r="N258" s="5"/>
      <c r="O258" s="5"/>
      <c r="P258" s="5"/>
      <c r="Q258" s="5"/>
      <c r="R258" s="256"/>
      <c r="S258" s="256"/>
      <c r="T258" s="5"/>
      <c r="U258" s="5"/>
      <c r="V258" s="265"/>
      <c r="W258" s="34"/>
      <c r="X258" s="211" t="str">
        <f>IF($H258="","",IF(EXACT(ASC(VLOOKUP($H258,TSギフト商品コード!$A$2:$H$10000,8,0)),1),VLOOKUP($H258,TSギフト商品コード!$A$2:$H$10000,4,0),IF($I$6=0%,VLOOKUP($H258,TSギフト商品コード!$A$2:$H$10000,4,0),IF($I$6=3%,VLOOKUP($H258,TSギフト商品コード!$A$2:$H$10000,5,0),IF($I$6=5%,VLOOKUP($H258,TSギフト商品コード!$A$2:$H$10000,6,0),IF($I$6=10%,VLOOKUP($H258,TSギフト商品コード!$A$2:$H$10000,7,0),""))))))</f>
        <v/>
      </c>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c r="BG258" s="34"/>
      <c r="BH258" s="34"/>
      <c r="BI258" s="34"/>
    </row>
    <row r="259" spans="1:61" s="183" customFormat="1" ht="20.100000000000001" customHeight="1" x14ac:dyDescent="0.15">
      <c r="A259" s="213">
        <v>249</v>
      </c>
      <c r="B259" s="136"/>
      <c r="C259" s="258"/>
      <c r="D259" s="258"/>
      <c r="E259" s="258"/>
      <c r="F259" s="258"/>
      <c r="G259" s="4"/>
      <c r="H259" s="5"/>
      <c r="I259" s="212"/>
      <c r="J259" s="254" t="str">
        <f>IF($H259="","",VLOOKUP($H259,TSギフト商品コード!$A$1:$H$10000,2,0))</f>
        <v/>
      </c>
      <c r="K259" s="184" t="str">
        <f>IF($H259="","",IF(EXACT(ASC(VLOOKUP($H259,TSギフト商品コード!$A$1:$H$10000,8,0)),1),VLOOKUP($H259,TSギフト商品コード!$A$1:$H$10000,3,0),ROUNDDOWN((1-$I$6)*VLOOKUP($H259,TSギフト商品コード!$A$1:$H$10000,3,0),0)))</f>
        <v/>
      </c>
      <c r="L259" s="185" t="str">
        <f t="shared" si="3"/>
        <v/>
      </c>
      <c r="M259" s="288"/>
      <c r="N259" s="5"/>
      <c r="O259" s="5"/>
      <c r="P259" s="5"/>
      <c r="Q259" s="5"/>
      <c r="R259" s="256"/>
      <c r="S259" s="256"/>
      <c r="T259" s="5"/>
      <c r="U259" s="5"/>
      <c r="V259" s="265"/>
      <c r="W259" s="34"/>
      <c r="X259" s="211" t="str">
        <f>IF($H259="","",IF(EXACT(ASC(VLOOKUP($H259,TSギフト商品コード!$A$2:$H$10000,8,0)),1),VLOOKUP($H259,TSギフト商品コード!$A$2:$H$10000,4,0),IF($I$6=0%,VLOOKUP($H259,TSギフト商品コード!$A$2:$H$10000,4,0),IF($I$6=3%,VLOOKUP($H259,TSギフト商品コード!$A$2:$H$10000,5,0),IF($I$6=5%,VLOOKUP($H259,TSギフト商品コード!$A$2:$H$10000,6,0),IF($I$6=10%,VLOOKUP($H259,TSギフト商品コード!$A$2:$H$10000,7,0),""))))))</f>
        <v/>
      </c>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c r="BG259" s="34"/>
      <c r="BH259" s="34"/>
      <c r="BI259" s="34"/>
    </row>
    <row r="260" spans="1:61" s="183" customFormat="1" ht="20.100000000000001" customHeight="1" x14ac:dyDescent="0.15">
      <c r="A260" s="213">
        <v>250</v>
      </c>
      <c r="B260" s="136"/>
      <c r="C260" s="258"/>
      <c r="D260" s="258"/>
      <c r="E260" s="258"/>
      <c r="F260" s="258"/>
      <c r="G260" s="4"/>
      <c r="H260" s="5"/>
      <c r="I260" s="212"/>
      <c r="J260" s="254" t="str">
        <f>IF($H260="","",VLOOKUP($H260,TSギフト商品コード!$A$1:$H$10000,2,0))</f>
        <v/>
      </c>
      <c r="K260" s="184" t="str">
        <f>IF($H260="","",IF(EXACT(ASC(VLOOKUP($H260,TSギフト商品コード!$A$1:$H$10000,8,0)),1),VLOOKUP($H260,TSギフト商品コード!$A$1:$H$10000,3,0),ROUNDDOWN((1-$I$6)*VLOOKUP($H260,TSギフト商品コード!$A$1:$H$10000,3,0),0)))</f>
        <v/>
      </c>
      <c r="L260" s="185" t="str">
        <f t="shared" si="3"/>
        <v/>
      </c>
      <c r="M260" s="288"/>
      <c r="N260" s="5"/>
      <c r="O260" s="5"/>
      <c r="P260" s="5"/>
      <c r="Q260" s="5"/>
      <c r="R260" s="256"/>
      <c r="S260" s="256"/>
      <c r="T260" s="5"/>
      <c r="U260" s="5"/>
      <c r="V260" s="265"/>
      <c r="W260" s="34"/>
      <c r="X260" s="211" t="str">
        <f>IF($H260="","",IF(EXACT(ASC(VLOOKUP($H260,TSギフト商品コード!$A$2:$H$10000,8,0)),1),VLOOKUP($H260,TSギフト商品コード!$A$2:$H$10000,4,0),IF($I$6=0%,VLOOKUP($H260,TSギフト商品コード!$A$2:$H$10000,4,0),IF($I$6=3%,VLOOKUP($H260,TSギフト商品コード!$A$2:$H$10000,5,0),IF($I$6=5%,VLOOKUP($H260,TSギフト商品コード!$A$2:$H$10000,6,0),IF($I$6=10%,VLOOKUP($H260,TSギフト商品コード!$A$2:$H$10000,7,0),""))))))</f>
        <v/>
      </c>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c r="BG260" s="34"/>
      <c r="BH260" s="34"/>
      <c r="BI260" s="34"/>
    </row>
    <row r="261" spans="1:61" s="183" customFormat="1" ht="20.100000000000001" customHeight="1" x14ac:dyDescent="0.15">
      <c r="A261" s="213">
        <v>251</v>
      </c>
      <c r="B261" s="136"/>
      <c r="C261" s="258"/>
      <c r="D261" s="258"/>
      <c r="E261" s="258"/>
      <c r="F261" s="258"/>
      <c r="G261" s="4"/>
      <c r="H261" s="5"/>
      <c r="I261" s="212"/>
      <c r="J261" s="254" t="str">
        <f>IF($H261="","",VLOOKUP($H261,TSギフト商品コード!$A$1:$H$10000,2,0))</f>
        <v/>
      </c>
      <c r="K261" s="184" t="str">
        <f>IF($H261="","",IF(EXACT(ASC(VLOOKUP($H261,TSギフト商品コード!$A$1:$H$10000,8,0)),1),VLOOKUP($H261,TSギフト商品コード!$A$1:$H$10000,3,0),ROUNDDOWN((1-$I$6)*VLOOKUP($H261,TSギフト商品コード!$A$1:$H$10000,3,0),0)))</f>
        <v/>
      </c>
      <c r="L261" s="185" t="str">
        <f t="shared" si="3"/>
        <v/>
      </c>
      <c r="M261" s="288"/>
      <c r="N261" s="5"/>
      <c r="O261" s="5"/>
      <c r="P261" s="5"/>
      <c r="Q261" s="5"/>
      <c r="R261" s="256"/>
      <c r="S261" s="256"/>
      <c r="T261" s="5"/>
      <c r="U261" s="5"/>
      <c r="V261" s="265"/>
      <c r="W261" s="34"/>
      <c r="X261" s="211" t="str">
        <f>IF($H261="","",IF(EXACT(ASC(VLOOKUP($H261,TSギフト商品コード!$A$2:$H$10000,8,0)),1),VLOOKUP($H261,TSギフト商品コード!$A$2:$H$10000,4,0),IF($I$6=0%,VLOOKUP($H261,TSギフト商品コード!$A$2:$H$10000,4,0),IF($I$6=3%,VLOOKUP($H261,TSギフト商品コード!$A$2:$H$10000,5,0),IF($I$6=5%,VLOOKUP($H261,TSギフト商品コード!$A$2:$H$10000,6,0),IF($I$6=10%,VLOOKUP($H261,TSギフト商品コード!$A$2:$H$10000,7,0),""))))))</f>
        <v/>
      </c>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c r="BG261" s="34"/>
      <c r="BH261" s="34"/>
      <c r="BI261" s="34"/>
    </row>
    <row r="262" spans="1:61" s="183" customFormat="1" ht="20.100000000000001" customHeight="1" x14ac:dyDescent="0.15">
      <c r="A262" s="213">
        <v>252</v>
      </c>
      <c r="B262" s="136"/>
      <c r="C262" s="258"/>
      <c r="D262" s="258"/>
      <c r="E262" s="258"/>
      <c r="F262" s="258"/>
      <c r="G262" s="4"/>
      <c r="H262" s="5"/>
      <c r="I262" s="212"/>
      <c r="J262" s="254" t="str">
        <f>IF($H262="","",VLOOKUP($H262,TSギフト商品コード!$A$1:$H$10000,2,0))</f>
        <v/>
      </c>
      <c r="K262" s="184" t="str">
        <f>IF($H262="","",IF(EXACT(ASC(VLOOKUP($H262,TSギフト商品コード!$A$1:$H$10000,8,0)),1),VLOOKUP($H262,TSギフト商品コード!$A$1:$H$10000,3,0),ROUNDDOWN((1-$I$6)*VLOOKUP($H262,TSギフト商品コード!$A$1:$H$10000,3,0),0)))</f>
        <v/>
      </c>
      <c r="L262" s="185" t="str">
        <f t="shared" si="3"/>
        <v/>
      </c>
      <c r="M262" s="288"/>
      <c r="N262" s="5"/>
      <c r="O262" s="5"/>
      <c r="P262" s="5"/>
      <c r="Q262" s="5"/>
      <c r="R262" s="256"/>
      <c r="S262" s="256"/>
      <c r="T262" s="5"/>
      <c r="U262" s="5"/>
      <c r="V262" s="265"/>
      <c r="W262" s="34"/>
      <c r="X262" s="211" t="str">
        <f>IF($H262="","",IF(EXACT(ASC(VLOOKUP($H262,TSギフト商品コード!$A$2:$H$10000,8,0)),1),VLOOKUP($H262,TSギフト商品コード!$A$2:$H$10000,4,0),IF($I$6=0%,VLOOKUP($H262,TSギフト商品コード!$A$2:$H$10000,4,0),IF($I$6=3%,VLOOKUP($H262,TSギフト商品コード!$A$2:$H$10000,5,0),IF($I$6=5%,VLOOKUP($H262,TSギフト商品コード!$A$2:$H$10000,6,0),IF($I$6=10%,VLOOKUP($H262,TSギフト商品コード!$A$2:$H$10000,7,0),""))))))</f>
        <v/>
      </c>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c r="BG262" s="34"/>
      <c r="BH262" s="34"/>
      <c r="BI262" s="34"/>
    </row>
    <row r="263" spans="1:61" s="183" customFormat="1" ht="20.100000000000001" customHeight="1" x14ac:dyDescent="0.15">
      <c r="A263" s="213">
        <v>253</v>
      </c>
      <c r="B263" s="136"/>
      <c r="C263" s="258"/>
      <c r="D263" s="258"/>
      <c r="E263" s="258"/>
      <c r="F263" s="258"/>
      <c r="G263" s="4"/>
      <c r="H263" s="5"/>
      <c r="I263" s="212"/>
      <c r="J263" s="254" t="str">
        <f>IF($H263="","",VLOOKUP($H263,TSギフト商品コード!$A$1:$H$10000,2,0))</f>
        <v/>
      </c>
      <c r="K263" s="184" t="str">
        <f>IF($H263="","",IF(EXACT(ASC(VLOOKUP($H263,TSギフト商品コード!$A$1:$H$10000,8,0)),1),VLOOKUP($H263,TSギフト商品コード!$A$1:$H$10000,3,0),ROUNDDOWN((1-$I$6)*VLOOKUP($H263,TSギフト商品コード!$A$1:$H$10000,3,0),0)))</f>
        <v/>
      </c>
      <c r="L263" s="185" t="str">
        <f t="shared" si="3"/>
        <v/>
      </c>
      <c r="M263" s="288"/>
      <c r="N263" s="5"/>
      <c r="O263" s="5"/>
      <c r="P263" s="5"/>
      <c r="Q263" s="5"/>
      <c r="R263" s="256"/>
      <c r="S263" s="256"/>
      <c r="T263" s="5"/>
      <c r="U263" s="5"/>
      <c r="V263" s="265"/>
      <c r="W263" s="34"/>
      <c r="X263" s="211" t="str">
        <f>IF($H263="","",IF(EXACT(ASC(VLOOKUP($H263,TSギフト商品コード!$A$2:$H$10000,8,0)),1),VLOOKUP($H263,TSギフト商品コード!$A$2:$H$10000,4,0),IF($I$6=0%,VLOOKUP($H263,TSギフト商品コード!$A$2:$H$10000,4,0),IF($I$6=3%,VLOOKUP($H263,TSギフト商品コード!$A$2:$H$10000,5,0),IF($I$6=5%,VLOOKUP($H263,TSギフト商品コード!$A$2:$H$10000,6,0),IF($I$6=10%,VLOOKUP($H263,TSギフト商品コード!$A$2:$H$10000,7,0),""))))))</f>
        <v/>
      </c>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c r="BG263" s="34"/>
      <c r="BH263" s="34"/>
      <c r="BI263" s="34"/>
    </row>
    <row r="264" spans="1:61" s="183" customFormat="1" ht="20.100000000000001" customHeight="1" x14ac:dyDescent="0.15">
      <c r="A264" s="213">
        <v>254</v>
      </c>
      <c r="B264" s="136"/>
      <c r="C264" s="258"/>
      <c r="D264" s="258"/>
      <c r="E264" s="258"/>
      <c r="F264" s="258"/>
      <c r="G264" s="4"/>
      <c r="H264" s="5"/>
      <c r="I264" s="212"/>
      <c r="J264" s="254" t="str">
        <f>IF($H264="","",VLOOKUP($H264,TSギフト商品コード!$A$1:$H$10000,2,0))</f>
        <v/>
      </c>
      <c r="K264" s="184" t="str">
        <f>IF($H264="","",IF(EXACT(ASC(VLOOKUP($H264,TSギフト商品コード!$A$1:$H$10000,8,0)),1),VLOOKUP($H264,TSギフト商品コード!$A$1:$H$10000,3,0),ROUNDDOWN((1-$I$6)*VLOOKUP($H264,TSギフト商品コード!$A$1:$H$10000,3,0),0)))</f>
        <v/>
      </c>
      <c r="L264" s="185" t="str">
        <f t="shared" si="3"/>
        <v/>
      </c>
      <c r="M264" s="288"/>
      <c r="N264" s="5"/>
      <c r="O264" s="5"/>
      <c r="P264" s="5"/>
      <c r="Q264" s="5"/>
      <c r="R264" s="256"/>
      <c r="S264" s="256"/>
      <c r="T264" s="5"/>
      <c r="U264" s="5"/>
      <c r="V264" s="265"/>
      <c r="W264" s="34"/>
      <c r="X264" s="211" t="str">
        <f>IF($H264="","",IF(EXACT(ASC(VLOOKUP($H264,TSギフト商品コード!$A$2:$H$10000,8,0)),1),VLOOKUP($H264,TSギフト商品コード!$A$2:$H$10000,4,0),IF($I$6=0%,VLOOKUP($H264,TSギフト商品コード!$A$2:$H$10000,4,0),IF($I$6=3%,VLOOKUP($H264,TSギフト商品コード!$A$2:$H$10000,5,0),IF($I$6=5%,VLOOKUP($H264,TSギフト商品コード!$A$2:$H$10000,6,0),IF($I$6=10%,VLOOKUP($H264,TSギフト商品コード!$A$2:$H$10000,7,0),""))))))</f>
        <v/>
      </c>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c r="BG264" s="34"/>
      <c r="BH264" s="34"/>
      <c r="BI264" s="34"/>
    </row>
    <row r="265" spans="1:61" s="183" customFormat="1" ht="20.100000000000001" customHeight="1" x14ac:dyDescent="0.15">
      <c r="A265" s="213">
        <v>255</v>
      </c>
      <c r="B265" s="136"/>
      <c r="C265" s="258"/>
      <c r="D265" s="258"/>
      <c r="E265" s="258"/>
      <c r="F265" s="258"/>
      <c r="G265" s="4"/>
      <c r="H265" s="5"/>
      <c r="I265" s="212"/>
      <c r="J265" s="254" t="str">
        <f>IF($H265="","",VLOOKUP($H265,TSギフト商品コード!$A$1:$H$10000,2,0))</f>
        <v/>
      </c>
      <c r="K265" s="184" t="str">
        <f>IF($H265="","",IF(EXACT(ASC(VLOOKUP($H265,TSギフト商品コード!$A$1:$H$10000,8,0)),1),VLOOKUP($H265,TSギフト商品コード!$A$1:$H$10000,3,0),ROUNDDOWN((1-$I$6)*VLOOKUP($H265,TSギフト商品コード!$A$1:$H$10000,3,0),0)))</f>
        <v/>
      </c>
      <c r="L265" s="185" t="str">
        <f t="shared" si="3"/>
        <v/>
      </c>
      <c r="M265" s="288"/>
      <c r="N265" s="5"/>
      <c r="O265" s="5"/>
      <c r="P265" s="5"/>
      <c r="Q265" s="5"/>
      <c r="R265" s="256"/>
      <c r="S265" s="256"/>
      <c r="T265" s="5"/>
      <c r="U265" s="5"/>
      <c r="V265" s="265"/>
      <c r="W265" s="34"/>
      <c r="X265" s="211" t="str">
        <f>IF($H265="","",IF(EXACT(ASC(VLOOKUP($H265,TSギフト商品コード!$A$2:$H$10000,8,0)),1),VLOOKUP($H265,TSギフト商品コード!$A$2:$H$10000,4,0),IF($I$6=0%,VLOOKUP($H265,TSギフト商品コード!$A$2:$H$10000,4,0),IF($I$6=3%,VLOOKUP($H265,TSギフト商品コード!$A$2:$H$10000,5,0),IF($I$6=5%,VLOOKUP($H265,TSギフト商品コード!$A$2:$H$10000,6,0),IF($I$6=10%,VLOOKUP($H265,TSギフト商品コード!$A$2:$H$10000,7,0),""))))))</f>
        <v/>
      </c>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c r="BG265" s="34"/>
      <c r="BH265" s="34"/>
      <c r="BI265" s="34"/>
    </row>
    <row r="266" spans="1:61" s="183" customFormat="1" ht="20.100000000000001" customHeight="1" x14ac:dyDescent="0.15">
      <c r="A266" s="213">
        <v>256</v>
      </c>
      <c r="B266" s="136"/>
      <c r="C266" s="258"/>
      <c r="D266" s="258"/>
      <c r="E266" s="258"/>
      <c r="F266" s="258"/>
      <c r="G266" s="4"/>
      <c r="H266" s="5"/>
      <c r="I266" s="212"/>
      <c r="J266" s="254" t="str">
        <f>IF($H266="","",VLOOKUP($H266,TSギフト商品コード!$A$1:$H$10000,2,0))</f>
        <v/>
      </c>
      <c r="K266" s="184" t="str">
        <f>IF($H266="","",IF(EXACT(ASC(VLOOKUP($H266,TSギフト商品コード!$A$1:$H$10000,8,0)),1),VLOOKUP($H266,TSギフト商品コード!$A$1:$H$10000,3,0),ROUNDDOWN((1-$I$6)*VLOOKUP($H266,TSギフト商品コード!$A$1:$H$10000,3,0),0)))</f>
        <v/>
      </c>
      <c r="L266" s="185" t="str">
        <f t="shared" si="3"/>
        <v/>
      </c>
      <c r="M266" s="288"/>
      <c r="N266" s="5"/>
      <c r="O266" s="5"/>
      <c r="P266" s="5"/>
      <c r="Q266" s="5"/>
      <c r="R266" s="256"/>
      <c r="S266" s="256"/>
      <c r="T266" s="5"/>
      <c r="U266" s="5"/>
      <c r="V266" s="265"/>
      <c r="W266" s="34"/>
      <c r="X266" s="211" t="str">
        <f>IF($H266="","",IF(EXACT(ASC(VLOOKUP($H266,TSギフト商品コード!$A$2:$H$10000,8,0)),1),VLOOKUP($H266,TSギフト商品コード!$A$2:$H$10000,4,0),IF($I$6=0%,VLOOKUP($H266,TSギフト商品コード!$A$2:$H$10000,4,0),IF($I$6=3%,VLOOKUP($H266,TSギフト商品コード!$A$2:$H$10000,5,0),IF($I$6=5%,VLOOKUP($H266,TSギフト商品コード!$A$2:$H$10000,6,0),IF($I$6=10%,VLOOKUP($H266,TSギフト商品コード!$A$2:$H$10000,7,0),""))))))</f>
        <v/>
      </c>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c r="BG266" s="34"/>
      <c r="BH266" s="34"/>
      <c r="BI266" s="34"/>
    </row>
    <row r="267" spans="1:61" s="183" customFormat="1" ht="20.100000000000001" customHeight="1" x14ac:dyDescent="0.15">
      <c r="A267" s="213">
        <v>257</v>
      </c>
      <c r="B267" s="136"/>
      <c r="C267" s="258"/>
      <c r="D267" s="258"/>
      <c r="E267" s="258"/>
      <c r="F267" s="258"/>
      <c r="G267" s="4"/>
      <c r="H267" s="5"/>
      <c r="I267" s="212"/>
      <c r="J267" s="254" t="str">
        <f>IF($H267="","",VLOOKUP($H267,TSギフト商品コード!$A$1:$H$10000,2,0))</f>
        <v/>
      </c>
      <c r="K267" s="184" t="str">
        <f>IF($H267="","",IF(EXACT(ASC(VLOOKUP($H267,TSギフト商品コード!$A$1:$H$10000,8,0)),1),VLOOKUP($H267,TSギフト商品コード!$A$1:$H$10000,3,0),ROUNDDOWN((1-$I$6)*VLOOKUP($H267,TSギフト商品コード!$A$1:$H$10000,3,0),0)))</f>
        <v/>
      </c>
      <c r="L267" s="185" t="str">
        <f t="shared" si="3"/>
        <v/>
      </c>
      <c r="M267" s="288"/>
      <c r="N267" s="5"/>
      <c r="O267" s="5"/>
      <c r="P267" s="5"/>
      <c r="Q267" s="5"/>
      <c r="R267" s="256"/>
      <c r="S267" s="256"/>
      <c r="T267" s="5"/>
      <c r="U267" s="5"/>
      <c r="V267" s="265"/>
      <c r="W267" s="34"/>
      <c r="X267" s="211" t="str">
        <f>IF($H267="","",IF(EXACT(ASC(VLOOKUP($H267,TSギフト商品コード!$A$2:$H$10000,8,0)),1),VLOOKUP($H267,TSギフト商品コード!$A$2:$H$10000,4,0),IF($I$6=0%,VLOOKUP($H267,TSギフト商品コード!$A$2:$H$10000,4,0),IF($I$6=3%,VLOOKUP($H267,TSギフト商品コード!$A$2:$H$10000,5,0),IF($I$6=5%,VLOOKUP($H267,TSギフト商品コード!$A$2:$H$10000,6,0),IF($I$6=10%,VLOOKUP($H267,TSギフト商品コード!$A$2:$H$10000,7,0),""))))))</f>
        <v/>
      </c>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c r="BG267" s="34"/>
      <c r="BH267" s="34"/>
      <c r="BI267" s="34"/>
    </row>
    <row r="268" spans="1:61" s="183" customFormat="1" ht="20.100000000000001" customHeight="1" x14ac:dyDescent="0.15">
      <c r="A268" s="213">
        <v>258</v>
      </c>
      <c r="B268" s="136"/>
      <c r="C268" s="258"/>
      <c r="D268" s="258"/>
      <c r="E268" s="258"/>
      <c r="F268" s="258"/>
      <c r="G268" s="4"/>
      <c r="H268" s="5"/>
      <c r="I268" s="212"/>
      <c r="J268" s="254" t="str">
        <f>IF($H268="","",VLOOKUP($H268,TSギフト商品コード!$A$1:$H$10000,2,0))</f>
        <v/>
      </c>
      <c r="K268" s="184" t="str">
        <f>IF($H268="","",IF(EXACT(ASC(VLOOKUP($H268,TSギフト商品コード!$A$1:$H$10000,8,0)),1),VLOOKUP($H268,TSギフト商品コード!$A$1:$H$10000,3,0),ROUNDDOWN((1-$I$6)*VLOOKUP($H268,TSギフト商品コード!$A$1:$H$10000,3,0),0)))</f>
        <v/>
      </c>
      <c r="L268" s="185" t="str">
        <f t="shared" ref="L268:L331" si="4">IF(OR($I268="",$K268=""),"",$I268*$K268)</f>
        <v/>
      </c>
      <c r="M268" s="288"/>
      <c r="N268" s="5"/>
      <c r="O268" s="5"/>
      <c r="P268" s="5"/>
      <c r="Q268" s="5"/>
      <c r="R268" s="256"/>
      <c r="S268" s="256"/>
      <c r="T268" s="5"/>
      <c r="U268" s="5"/>
      <c r="V268" s="265"/>
      <c r="W268" s="34"/>
      <c r="X268" s="211" t="str">
        <f>IF($H268="","",IF(EXACT(ASC(VLOOKUP($H268,TSギフト商品コード!$A$2:$H$10000,8,0)),1),VLOOKUP($H268,TSギフト商品コード!$A$2:$H$10000,4,0),IF($I$6=0%,VLOOKUP($H268,TSギフト商品コード!$A$2:$H$10000,4,0),IF($I$6=3%,VLOOKUP($H268,TSギフト商品コード!$A$2:$H$10000,5,0),IF($I$6=5%,VLOOKUP($H268,TSギフト商品コード!$A$2:$H$10000,6,0),IF($I$6=10%,VLOOKUP($H268,TSギフト商品コード!$A$2:$H$10000,7,0),""))))))</f>
        <v/>
      </c>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c r="AX268" s="34"/>
      <c r="AY268" s="34"/>
      <c r="AZ268" s="34"/>
      <c r="BA268" s="34"/>
      <c r="BB268" s="34"/>
      <c r="BC268" s="34"/>
      <c r="BD268" s="34"/>
      <c r="BE268" s="34"/>
      <c r="BF268" s="34"/>
      <c r="BG268" s="34"/>
      <c r="BH268" s="34"/>
      <c r="BI268" s="34"/>
    </row>
    <row r="269" spans="1:61" s="183" customFormat="1" ht="20.100000000000001" customHeight="1" x14ac:dyDescent="0.15">
      <c r="A269" s="213">
        <v>259</v>
      </c>
      <c r="B269" s="136"/>
      <c r="C269" s="258"/>
      <c r="D269" s="258"/>
      <c r="E269" s="258"/>
      <c r="F269" s="258"/>
      <c r="G269" s="4"/>
      <c r="H269" s="5"/>
      <c r="I269" s="212"/>
      <c r="J269" s="254" t="str">
        <f>IF($H269="","",VLOOKUP($H269,TSギフト商品コード!$A$1:$H$10000,2,0))</f>
        <v/>
      </c>
      <c r="K269" s="184" t="str">
        <f>IF($H269="","",IF(EXACT(ASC(VLOOKUP($H269,TSギフト商品コード!$A$1:$H$10000,8,0)),1),VLOOKUP($H269,TSギフト商品コード!$A$1:$H$10000,3,0),ROUNDDOWN((1-$I$6)*VLOOKUP($H269,TSギフト商品コード!$A$1:$H$10000,3,0),0)))</f>
        <v/>
      </c>
      <c r="L269" s="185" t="str">
        <f t="shared" si="4"/>
        <v/>
      </c>
      <c r="M269" s="288"/>
      <c r="N269" s="5"/>
      <c r="O269" s="5"/>
      <c r="P269" s="5"/>
      <c r="Q269" s="5"/>
      <c r="R269" s="256"/>
      <c r="S269" s="256"/>
      <c r="T269" s="5"/>
      <c r="U269" s="5"/>
      <c r="V269" s="265"/>
      <c r="W269" s="34"/>
      <c r="X269" s="211" t="str">
        <f>IF($H269="","",IF(EXACT(ASC(VLOOKUP($H269,TSギフト商品コード!$A$2:$H$10000,8,0)),1),VLOOKUP($H269,TSギフト商品コード!$A$2:$H$10000,4,0),IF($I$6=0%,VLOOKUP($H269,TSギフト商品コード!$A$2:$H$10000,4,0),IF($I$6=3%,VLOOKUP($H269,TSギフト商品コード!$A$2:$H$10000,5,0),IF($I$6=5%,VLOOKUP($H269,TSギフト商品コード!$A$2:$H$10000,6,0),IF($I$6=10%,VLOOKUP($H269,TSギフト商品コード!$A$2:$H$10000,7,0),""))))))</f>
        <v/>
      </c>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c r="BG269" s="34"/>
      <c r="BH269" s="34"/>
      <c r="BI269" s="34"/>
    </row>
    <row r="270" spans="1:61" s="183" customFormat="1" ht="20.100000000000001" customHeight="1" x14ac:dyDescent="0.15">
      <c r="A270" s="213">
        <v>260</v>
      </c>
      <c r="B270" s="136"/>
      <c r="C270" s="258"/>
      <c r="D270" s="258"/>
      <c r="E270" s="258"/>
      <c r="F270" s="258"/>
      <c r="G270" s="4"/>
      <c r="H270" s="5"/>
      <c r="I270" s="212"/>
      <c r="J270" s="254" t="str">
        <f>IF($H270="","",VLOOKUP($H270,TSギフト商品コード!$A$1:$H$10000,2,0))</f>
        <v/>
      </c>
      <c r="K270" s="184" t="str">
        <f>IF($H270="","",IF(EXACT(ASC(VLOOKUP($H270,TSギフト商品コード!$A$1:$H$10000,8,0)),1),VLOOKUP($H270,TSギフト商品コード!$A$1:$H$10000,3,0),ROUNDDOWN((1-$I$6)*VLOOKUP($H270,TSギフト商品コード!$A$1:$H$10000,3,0),0)))</f>
        <v/>
      </c>
      <c r="L270" s="185" t="str">
        <f t="shared" si="4"/>
        <v/>
      </c>
      <c r="M270" s="288"/>
      <c r="N270" s="5"/>
      <c r="O270" s="5"/>
      <c r="P270" s="5"/>
      <c r="Q270" s="5"/>
      <c r="R270" s="256"/>
      <c r="S270" s="256"/>
      <c r="T270" s="5"/>
      <c r="U270" s="5"/>
      <c r="V270" s="265"/>
      <c r="W270" s="34"/>
      <c r="X270" s="211" t="str">
        <f>IF($H270="","",IF(EXACT(ASC(VLOOKUP($H270,TSギフト商品コード!$A$2:$H$10000,8,0)),1),VLOOKUP($H270,TSギフト商品コード!$A$2:$H$10000,4,0),IF($I$6=0%,VLOOKUP($H270,TSギフト商品コード!$A$2:$H$10000,4,0),IF($I$6=3%,VLOOKUP($H270,TSギフト商品コード!$A$2:$H$10000,5,0),IF($I$6=5%,VLOOKUP($H270,TSギフト商品コード!$A$2:$H$10000,6,0),IF($I$6=10%,VLOOKUP($H270,TSギフト商品コード!$A$2:$H$10000,7,0),""))))))</f>
        <v/>
      </c>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c r="BG270" s="34"/>
      <c r="BH270" s="34"/>
      <c r="BI270" s="34"/>
    </row>
    <row r="271" spans="1:61" s="183" customFormat="1" ht="20.100000000000001" customHeight="1" x14ac:dyDescent="0.15">
      <c r="A271" s="213">
        <v>261</v>
      </c>
      <c r="B271" s="136"/>
      <c r="C271" s="258"/>
      <c r="D271" s="258"/>
      <c r="E271" s="258"/>
      <c r="F271" s="258"/>
      <c r="G271" s="4"/>
      <c r="H271" s="5"/>
      <c r="I271" s="212"/>
      <c r="J271" s="254" t="str">
        <f>IF($H271="","",VLOOKUP($H271,TSギフト商品コード!$A$1:$H$10000,2,0))</f>
        <v/>
      </c>
      <c r="K271" s="184" t="str">
        <f>IF($H271="","",IF(EXACT(ASC(VLOOKUP($H271,TSギフト商品コード!$A$1:$H$10000,8,0)),1),VLOOKUP($H271,TSギフト商品コード!$A$1:$H$10000,3,0),ROUNDDOWN((1-$I$6)*VLOOKUP($H271,TSギフト商品コード!$A$1:$H$10000,3,0),0)))</f>
        <v/>
      </c>
      <c r="L271" s="185" t="str">
        <f t="shared" si="4"/>
        <v/>
      </c>
      <c r="M271" s="288"/>
      <c r="N271" s="5"/>
      <c r="O271" s="5"/>
      <c r="P271" s="5"/>
      <c r="Q271" s="5"/>
      <c r="R271" s="256"/>
      <c r="S271" s="256"/>
      <c r="T271" s="5"/>
      <c r="U271" s="5"/>
      <c r="V271" s="265"/>
      <c r="W271" s="34"/>
      <c r="X271" s="211" t="str">
        <f>IF($H271="","",IF(EXACT(ASC(VLOOKUP($H271,TSギフト商品コード!$A$2:$H$10000,8,0)),1),VLOOKUP($H271,TSギフト商品コード!$A$2:$H$10000,4,0),IF($I$6=0%,VLOOKUP($H271,TSギフト商品コード!$A$2:$H$10000,4,0),IF($I$6=3%,VLOOKUP($H271,TSギフト商品コード!$A$2:$H$10000,5,0),IF($I$6=5%,VLOOKUP($H271,TSギフト商品コード!$A$2:$H$10000,6,0),IF($I$6=10%,VLOOKUP($H271,TSギフト商品コード!$A$2:$H$10000,7,0),""))))))</f>
        <v/>
      </c>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c r="BG271" s="34"/>
      <c r="BH271" s="34"/>
      <c r="BI271" s="34"/>
    </row>
    <row r="272" spans="1:61" s="183" customFormat="1" ht="20.100000000000001" customHeight="1" x14ac:dyDescent="0.15">
      <c r="A272" s="213">
        <v>262</v>
      </c>
      <c r="B272" s="136"/>
      <c r="C272" s="258"/>
      <c r="D272" s="258"/>
      <c r="E272" s="258"/>
      <c r="F272" s="258"/>
      <c r="G272" s="4"/>
      <c r="H272" s="5"/>
      <c r="I272" s="212"/>
      <c r="J272" s="254" t="str">
        <f>IF($H272="","",VLOOKUP($H272,TSギフト商品コード!$A$1:$H$10000,2,0))</f>
        <v/>
      </c>
      <c r="K272" s="184" t="str">
        <f>IF($H272="","",IF(EXACT(ASC(VLOOKUP($H272,TSギフト商品コード!$A$1:$H$10000,8,0)),1),VLOOKUP($H272,TSギフト商品コード!$A$1:$H$10000,3,0),ROUNDDOWN((1-$I$6)*VLOOKUP($H272,TSギフト商品コード!$A$1:$H$10000,3,0),0)))</f>
        <v/>
      </c>
      <c r="L272" s="185" t="str">
        <f t="shared" si="4"/>
        <v/>
      </c>
      <c r="M272" s="288"/>
      <c r="N272" s="5"/>
      <c r="O272" s="5"/>
      <c r="P272" s="5"/>
      <c r="Q272" s="5"/>
      <c r="R272" s="256"/>
      <c r="S272" s="256"/>
      <c r="T272" s="5"/>
      <c r="U272" s="5"/>
      <c r="V272" s="265"/>
      <c r="W272" s="34"/>
      <c r="X272" s="211" t="str">
        <f>IF($H272="","",IF(EXACT(ASC(VLOOKUP($H272,TSギフト商品コード!$A$2:$H$10000,8,0)),1),VLOOKUP($H272,TSギフト商品コード!$A$2:$H$10000,4,0),IF($I$6=0%,VLOOKUP($H272,TSギフト商品コード!$A$2:$H$10000,4,0),IF($I$6=3%,VLOOKUP($H272,TSギフト商品コード!$A$2:$H$10000,5,0),IF($I$6=5%,VLOOKUP($H272,TSギフト商品コード!$A$2:$H$10000,6,0),IF($I$6=10%,VLOOKUP($H272,TSギフト商品コード!$A$2:$H$10000,7,0),""))))))</f>
        <v/>
      </c>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c r="BG272" s="34"/>
      <c r="BH272" s="34"/>
      <c r="BI272" s="34"/>
    </row>
    <row r="273" spans="1:61" s="183" customFormat="1" ht="20.100000000000001" customHeight="1" x14ac:dyDescent="0.15">
      <c r="A273" s="213">
        <v>263</v>
      </c>
      <c r="B273" s="136"/>
      <c r="C273" s="258"/>
      <c r="D273" s="258"/>
      <c r="E273" s="258"/>
      <c r="F273" s="258"/>
      <c r="G273" s="4"/>
      <c r="H273" s="5"/>
      <c r="I273" s="212"/>
      <c r="J273" s="254" t="str">
        <f>IF($H273="","",VLOOKUP($H273,TSギフト商品コード!$A$1:$H$10000,2,0))</f>
        <v/>
      </c>
      <c r="K273" s="184" t="str">
        <f>IF($H273="","",IF(EXACT(ASC(VLOOKUP($H273,TSギフト商品コード!$A$1:$H$10000,8,0)),1),VLOOKUP($H273,TSギフト商品コード!$A$1:$H$10000,3,0),ROUNDDOWN((1-$I$6)*VLOOKUP($H273,TSギフト商品コード!$A$1:$H$10000,3,0),0)))</f>
        <v/>
      </c>
      <c r="L273" s="185" t="str">
        <f t="shared" si="4"/>
        <v/>
      </c>
      <c r="M273" s="288"/>
      <c r="N273" s="5"/>
      <c r="O273" s="5"/>
      <c r="P273" s="5"/>
      <c r="Q273" s="5"/>
      <c r="R273" s="256"/>
      <c r="S273" s="256"/>
      <c r="T273" s="5"/>
      <c r="U273" s="5"/>
      <c r="V273" s="265"/>
      <c r="W273" s="34"/>
      <c r="X273" s="211" t="str">
        <f>IF($H273="","",IF(EXACT(ASC(VLOOKUP($H273,TSギフト商品コード!$A$2:$H$10000,8,0)),1),VLOOKUP($H273,TSギフト商品コード!$A$2:$H$10000,4,0),IF($I$6=0%,VLOOKUP($H273,TSギフト商品コード!$A$2:$H$10000,4,0),IF($I$6=3%,VLOOKUP($H273,TSギフト商品コード!$A$2:$H$10000,5,0),IF($I$6=5%,VLOOKUP($H273,TSギフト商品コード!$A$2:$H$10000,6,0),IF($I$6=10%,VLOOKUP($H273,TSギフト商品コード!$A$2:$H$10000,7,0),""))))))</f>
        <v/>
      </c>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A273" s="34"/>
      <c r="BB273" s="34"/>
      <c r="BC273" s="34"/>
      <c r="BD273" s="34"/>
      <c r="BE273" s="34"/>
      <c r="BF273" s="34"/>
      <c r="BG273" s="34"/>
      <c r="BH273" s="34"/>
      <c r="BI273" s="34"/>
    </row>
    <row r="274" spans="1:61" s="183" customFormat="1" ht="20.100000000000001" customHeight="1" x14ac:dyDescent="0.15">
      <c r="A274" s="213">
        <v>264</v>
      </c>
      <c r="B274" s="136"/>
      <c r="C274" s="258"/>
      <c r="D274" s="258"/>
      <c r="E274" s="258"/>
      <c r="F274" s="258"/>
      <c r="G274" s="4"/>
      <c r="H274" s="5"/>
      <c r="I274" s="212"/>
      <c r="J274" s="254" t="str">
        <f>IF($H274="","",VLOOKUP($H274,TSギフト商品コード!$A$1:$H$10000,2,0))</f>
        <v/>
      </c>
      <c r="K274" s="184" t="str">
        <f>IF($H274="","",IF(EXACT(ASC(VLOOKUP($H274,TSギフト商品コード!$A$1:$H$10000,8,0)),1),VLOOKUP($H274,TSギフト商品コード!$A$1:$H$10000,3,0),ROUNDDOWN((1-$I$6)*VLOOKUP($H274,TSギフト商品コード!$A$1:$H$10000,3,0),0)))</f>
        <v/>
      </c>
      <c r="L274" s="185" t="str">
        <f t="shared" si="4"/>
        <v/>
      </c>
      <c r="M274" s="288"/>
      <c r="N274" s="5"/>
      <c r="O274" s="5"/>
      <c r="P274" s="5"/>
      <c r="Q274" s="5"/>
      <c r="R274" s="256"/>
      <c r="S274" s="256"/>
      <c r="T274" s="5"/>
      <c r="U274" s="5"/>
      <c r="V274" s="265"/>
      <c r="W274" s="34"/>
      <c r="X274" s="211" t="str">
        <f>IF($H274="","",IF(EXACT(ASC(VLOOKUP($H274,TSギフト商品コード!$A$2:$H$10000,8,0)),1),VLOOKUP($H274,TSギフト商品コード!$A$2:$H$10000,4,0),IF($I$6=0%,VLOOKUP($H274,TSギフト商品コード!$A$2:$H$10000,4,0),IF($I$6=3%,VLOOKUP($H274,TSギフト商品コード!$A$2:$H$10000,5,0),IF($I$6=5%,VLOOKUP($H274,TSギフト商品コード!$A$2:$H$10000,6,0),IF($I$6=10%,VLOOKUP($H274,TSギフト商品コード!$A$2:$H$10000,7,0),""))))))</f>
        <v/>
      </c>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c r="BG274" s="34"/>
      <c r="BH274" s="34"/>
      <c r="BI274" s="34"/>
    </row>
    <row r="275" spans="1:61" s="183" customFormat="1" ht="20.100000000000001" customHeight="1" x14ac:dyDescent="0.15">
      <c r="A275" s="213">
        <v>265</v>
      </c>
      <c r="B275" s="136"/>
      <c r="C275" s="258"/>
      <c r="D275" s="258"/>
      <c r="E275" s="258"/>
      <c r="F275" s="258"/>
      <c r="G275" s="4"/>
      <c r="H275" s="5"/>
      <c r="I275" s="212"/>
      <c r="J275" s="254" t="str">
        <f>IF($H275="","",VLOOKUP($H275,TSギフト商品コード!$A$1:$H$10000,2,0))</f>
        <v/>
      </c>
      <c r="K275" s="184" t="str">
        <f>IF($H275="","",IF(EXACT(ASC(VLOOKUP($H275,TSギフト商品コード!$A$1:$H$10000,8,0)),1),VLOOKUP($H275,TSギフト商品コード!$A$1:$H$10000,3,0),ROUNDDOWN((1-$I$6)*VLOOKUP($H275,TSギフト商品コード!$A$1:$H$10000,3,0),0)))</f>
        <v/>
      </c>
      <c r="L275" s="185" t="str">
        <f t="shared" si="4"/>
        <v/>
      </c>
      <c r="M275" s="288"/>
      <c r="N275" s="5"/>
      <c r="O275" s="5"/>
      <c r="P275" s="5"/>
      <c r="Q275" s="5"/>
      <c r="R275" s="256"/>
      <c r="S275" s="256"/>
      <c r="T275" s="5"/>
      <c r="U275" s="5"/>
      <c r="V275" s="265"/>
      <c r="W275" s="34"/>
      <c r="X275" s="211" t="str">
        <f>IF($H275="","",IF(EXACT(ASC(VLOOKUP($H275,TSギフト商品コード!$A$2:$H$10000,8,0)),1),VLOOKUP($H275,TSギフト商品コード!$A$2:$H$10000,4,0),IF($I$6=0%,VLOOKUP($H275,TSギフト商品コード!$A$2:$H$10000,4,0),IF($I$6=3%,VLOOKUP($H275,TSギフト商品コード!$A$2:$H$10000,5,0),IF($I$6=5%,VLOOKUP($H275,TSギフト商品コード!$A$2:$H$10000,6,0),IF($I$6=10%,VLOOKUP($H275,TSギフト商品コード!$A$2:$H$10000,7,0),""))))))</f>
        <v/>
      </c>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c r="BG275" s="34"/>
      <c r="BH275" s="34"/>
      <c r="BI275" s="34"/>
    </row>
    <row r="276" spans="1:61" s="183" customFormat="1" ht="20.100000000000001" customHeight="1" x14ac:dyDescent="0.15">
      <c r="A276" s="213">
        <v>266</v>
      </c>
      <c r="B276" s="136"/>
      <c r="C276" s="258"/>
      <c r="D276" s="258"/>
      <c r="E276" s="258"/>
      <c r="F276" s="258"/>
      <c r="G276" s="4"/>
      <c r="H276" s="5"/>
      <c r="I276" s="212"/>
      <c r="J276" s="254" t="str">
        <f>IF($H276="","",VLOOKUP($H276,TSギフト商品コード!$A$1:$H$10000,2,0))</f>
        <v/>
      </c>
      <c r="K276" s="184" t="str">
        <f>IF($H276="","",IF(EXACT(ASC(VLOOKUP($H276,TSギフト商品コード!$A$1:$H$10000,8,0)),1),VLOOKUP($H276,TSギフト商品コード!$A$1:$H$10000,3,0),ROUNDDOWN((1-$I$6)*VLOOKUP($H276,TSギフト商品コード!$A$1:$H$10000,3,0),0)))</f>
        <v/>
      </c>
      <c r="L276" s="185" t="str">
        <f t="shared" si="4"/>
        <v/>
      </c>
      <c r="M276" s="288"/>
      <c r="N276" s="5"/>
      <c r="O276" s="5"/>
      <c r="P276" s="5"/>
      <c r="Q276" s="5"/>
      <c r="R276" s="256"/>
      <c r="S276" s="256"/>
      <c r="T276" s="5"/>
      <c r="U276" s="5"/>
      <c r="V276" s="265"/>
      <c r="W276" s="34"/>
      <c r="X276" s="211" t="str">
        <f>IF($H276="","",IF(EXACT(ASC(VLOOKUP($H276,TSギフト商品コード!$A$2:$H$10000,8,0)),1),VLOOKUP($H276,TSギフト商品コード!$A$2:$H$10000,4,0),IF($I$6=0%,VLOOKUP($H276,TSギフト商品コード!$A$2:$H$10000,4,0),IF($I$6=3%,VLOOKUP($H276,TSギフト商品コード!$A$2:$H$10000,5,0),IF($I$6=5%,VLOOKUP($H276,TSギフト商品コード!$A$2:$H$10000,6,0),IF($I$6=10%,VLOOKUP($H276,TSギフト商品コード!$A$2:$H$10000,7,0),""))))))</f>
        <v/>
      </c>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c r="BG276" s="34"/>
      <c r="BH276" s="34"/>
      <c r="BI276" s="34"/>
    </row>
    <row r="277" spans="1:61" s="183" customFormat="1" ht="20.100000000000001" customHeight="1" x14ac:dyDescent="0.15">
      <c r="A277" s="213">
        <v>267</v>
      </c>
      <c r="B277" s="136"/>
      <c r="C277" s="258"/>
      <c r="D277" s="258"/>
      <c r="E277" s="258"/>
      <c r="F277" s="258"/>
      <c r="G277" s="4"/>
      <c r="H277" s="5"/>
      <c r="I277" s="212"/>
      <c r="J277" s="254" t="str">
        <f>IF($H277="","",VLOOKUP($H277,TSギフト商品コード!$A$1:$H$10000,2,0))</f>
        <v/>
      </c>
      <c r="K277" s="184" t="str">
        <f>IF($H277="","",IF(EXACT(ASC(VLOOKUP($H277,TSギフト商品コード!$A$1:$H$10000,8,0)),1),VLOOKUP($H277,TSギフト商品コード!$A$1:$H$10000,3,0),ROUNDDOWN((1-$I$6)*VLOOKUP($H277,TSギフト商品コード!$A$1:$H$10000,3,0),0)))</f>
        <v/>
      </c>
      <c r="L277" s="185" t="str">
        <f t="shared" si="4"/>
        <v/>
      </c>
      <c r="M277" s="288"/>
      <c r="N277" s="5"/>
      <c r="O277" s="5"/>
      <c r="P277" s="5"/>
      <c r="Q277" s="5"/>
      <c r="R277" s="256"/>
      <c r="S277" s="256"/>
      <c r="T277" s="5"/>
      <c r="U277" s="5"/>
      <c r="V277" s="265"/>
      <c r="W277" s="34"/>
      <c r="X277" s="211" t="str">
        <f>IF($H277="","",IF(EXACT(ASC(VLOOKUP($H277,TSギフト商品コード!$A$2:$H$10000,8,0)),1),VLOOKUP($H277,TSギフト商品コード!$A$2:$H$10000,4,0),IF($I$6=0%,VLOOKUP($H277,TSギフト商品コード!$A$2:$H$10000,4,0),IF($I$6=3%,VLOOKUP($H277,TSギフト商品コード!$A$2:$H$10000,5,0),IF($I$6=5%,VLOOKUP($H277,TSギフト商品コード!$A$2:$H$10000,6,0),IF($I$6=10%,VLOOKUP($H277,TSギフト商品コード!$A$2:$H$10000,7,0),""))))))</f>
        <v/>
      </c>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c r="AX277" s="34"/>
      <c r="AY277" s="34"/>
      <c r="AZ277" s="34"/>
      <c r="BA277" s="34"/>
      <c r="BB277" s="34"/>
      <c r="BC277" s="34"/>
      <c r="BD277" s="34"/>
      <c r="BE277" s="34"/>
      <c r="BF277" s="34"/>
      <c r="BG277" s="34"/>
      <c r="BH277" s="34"/>
      <c r="BI277" s="34"/>
    </row>
    <row r="278" spans="1:61" s="183" customFormat="1" ht="20.100000000000001" customHeight="1" x14ac:dyDescent="0.15">
      <c r="A278" s="213">
        <v>268</v>
      </c>
      <c r="B278" s="136"/>
      <c r="C278" s="258"/>
      <c r="D278" s="258"/>
      <c r="E278" s="258"/>
      <c r="F278" s="258"/>
      <c r="G278" s="4"/>
      <c r="H278" s="5"/>
      <c r="I278" s="212"/>
      <c r="J278" s="254" t="str">
        <f>IF($H278="","",VLOOKUP($H278,TSギフト商品コード!$A$1:$H$10000,2,0))</f>
        <v/>
      </c>
      <c r="K278" s="184" t="str">
        <f>IF($H278="","",IF(EXACT(ASC(VLOOKUP($H278,TSギフト商品コード!$A$1:$H$10000,8,0)),1),VLOOKUP($H278,TSギフト商品コード!$A$1:$H$10000,3,0),ROUNDDOWN((1-$I$6)*VLOOKUP($H278,TSギフト商品コード!$A$1:$H$10000,3,0),0)))</f>
        <v/>
      </c>
      <c r="L278" s="185" t="str">
        <f t="shared" si="4"/>
        <v/>
      </c>
      <c r="M278" s="288"/>
      <c r="N278" s="5"/>
      <c r="O278" s="5"/>
      <c r="P278" s="5"/>
      <c r="Q278" s="5"/>
      <c r="R278" s="256"/>
      <c r="S278" s="256"/>
      <c r="T278" s="5"/>
      <c r="U278" s="5"/>
      <c r="V278" s="265"/>
      <c r="W278" s="34"/>
      <c r="X278" s="211" t="str">
        <f>IF($H278="","",IF(EXACT(ASC(VLOOKUP($H278,TSギフト商品コード!$A$2:$H$10000,8,0)),1),VLOOKUP($H278,TSギフト商品コード!$A$2:$H$10000,4,0),IF($I$6=0%,VLOOKUP($H278,TSギフト商品コード!$A$2:$H$10000,4,0),IF($I$6=3%,VLOOKUP($H278,TSギフト商品コード!$A$2:$H$10000,5,0),IF($I$6=5%,VLOOKUP($H278,TSギフト商品コード!$A$2:$H$10000,6,0),IF($I$6=10%,VLOOKUP($H278,TSギフト商品コード!$A$2:$H$10000,7,0),""))))))</f>
        <v/>
      </c>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A278" s="34"/>
      <c r="BB278" s="34"/>
      <c r="BC278" s="34"/>
      <c r="BD278" s="34"/>
      <c r="BE278" s="34"/>
      <c r="BF278" s="34"/>
      <c r="BG278" s="34"/>
      <c r="BH278" s="34"/>
      <c r="BI278" s="34"/>
    </row>
    <row r="279" spans="1:61" s="183" customFormat="1" ht="20.100000000000001" customHeight="1" x14ac:dyDescent="0.15">
      <c r="A279" s="213">
        <v>269</v>
      </c>
      <c r="B279" s="136"/>
      <c r="C279" s="258"/>
      <c r="D279" s="258"/>
      <c r="E279" s="258"/>
      <c r="F279" s="258"/>
      <c r="G279" s="4"/>
      <c r="H279" s="5"/>
      <c r="I279" s="212"/>
      <c r="J279" s="254" t="str">
        <f>IF($H279="","",VLOOKUP($H279,TSギフト商品コード!$A$1:$H$10000,2,0))</f>
        <v/>
      </c>
      <c r="K279" s="184" t="str">
        <f>IF($H279="","",IF(EXACT(ASC(VLOOKUP($H279,TSギフト商品コード!$A$1:$H$10000,8,0)),1),VLOOKUP($H279,TSギフト商品コード!$A$1:$H$10000,3,0),ROUNDDOWN((1-$I$6)*VLOOKUP($H279,TSギフト商品コード!$A$1:$H$10000,3,0),0)))</f>
        <v/>
      </c>
      <c r="L279" s="185" t="str">
        <f t="shared" si="4"/>
        <v/>
      </c>
      <c r="M279" s="288"/>
      <c r="N279" s="5"/>
      <c r="O279" s="5"/>
      <c r="P279" s="5"/>
      <c r="Q279" s="5"/>
      <c r="R279" s="256"/>
      <c r="S279" s="256"/>
      <c r="T279" s="5"/>
      <c r="U279" s="5"/>
      <c r="V279" s="265"/>
      <c r="W279" s="34"/>
      <c r="X279" s="211" t="str">
        <f>IF($H279="","",IF(EXACT(ASC(VLOOKUP($H279,TSギフト商品コード!$A$2:$H$10000,8,0)),1),VLOOKUP($H279,TSギフト商品コード!$A$2:$H$10000,4,0),IF($I$6=0%,VLOOKUP($H279,TSギフト商品コード!$A$2:$H$10000,4,0),IF($I$6=3%,VLOOKUP($H279,TSギフト商品コード!$A$2:$H$10000,5,0),IF($I$6=5%,VLOOKUP($H279,TSギフト商品コード!$A$2:$H$10000,6,0),IF($I$6=10%,VLOOKUP($H279,TSギフト商品コード!$A$2:$H$10000,7,0),""))))))</f>
        <v/>
      </c>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A279" s="34"/>
      <c r="BB279" s="34"/>
      <c r="BC279" s="34"/>
      <c r="BD279" s="34"/>
      <c r="BE279" s="34"/>
      <c r="BF279" s="34"/>
      <c r="BG279" s="34"/>
      <c r="BH279" s="34"/>
      <c r="BI279" s="34"/>
    </row>
    <row r="280" spans="1:61" s="183" customFormat="1" ht="20.100000000000001" customHeight="1" x14ac:dyDescent="0.15">
      <c r="A280" s="213">
        <v>270</v>
      </c>
      <c r="B280" s="136"/>
      <c r="C280" s="258"/>
      <c r="D280" s="258"/>
      <c r="E280" s="258"/>
      <c r="F280" s="258"/>
      <c r="G280" s="4"/>
      <c r="H280" s="5"/>
      <c r="I280" s="212"/>
      <c r="J280" s="254" t="str">
        <f>IF($H280="","",VLOOKUP($H280,TSギフト商品コード!$A$1:$H$10000,2,0))</f>
        <v/>
      </c>
      <c r="K280" s="184" t="str">
        <f>IF($H280="","",IF(EXACT(ASC(VLOOKUP($H280,TSギフト商品コード!$A$1:$H$10000,8,0)),1),VLOOKUP($H280,TSギフト商品コード!$A$1:$H$10000,3,0),ROUNDDOWN((1-$I$6)*VLOOKUP($H280,TSギフト商品コード!$A$1:$H$10000,3,0),0)))</f>
        <v/>
      </c>
      <c r="L280" s="185" t="str">
        <f t="shared" si="4"/>
        <v/>
      </c>
      <c r="M280" s="288"/>
      <c r="N280" s="5"/>
      <c r="O280" s="5"/>
      <c r="P280" s="5"/>
      <c r="Q280" s="5"/>
      <c r="R280" s="256"/>
      <c r="S280" s="256"/>
      <c r="T280" s="5"/>
      <c r="U280" s="5"/>
      <c r="V280" s="265"/>
      <c r="W280" s="34"/>
      <c r="X280" s="211" t="str">
        <f>IF($H280="","",IF(EXACT(ASC(VLOOKUP($H280,TSギフト商品コード!$A$2:$H$10000,8,0)),1),VLOOKUP($H280,TSギフト商品コード!$A$2:$H$10000,4,0),IF($I$6=0%,VLOOKUP($H280,TSギフト商品コード!$A$2:$H$10000,4,0),IF($I$6=3%,VLOOKUP($H280,TSギフト商品コード!$A$2:$H$10000,5,0),IF($I$6=5%,VLOOKUP($H280,TSギフト商品コード!$A$2:$H$10000,6,0),IF($I$6=10%,VLOOKUP($H280,TSギフト商品コード!$A$2:$H$10000,7,0),""))))))</f>
        <v/>
      </c>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c r="AW280" s="34"/>
      <c r="AX280" s="34"/>
      <c r="AY280" s="34"/>
      <c r="AZ280" s="34"/>
      <c r="BA280" s="34"/>
      <c r="BB280" s="34"/>
      <c r="BC280" s="34"/>
      <c r="BD280" s="34"/>
      <c r="BE280" s="34"/>
      <c r="BF280" s="34"/>
      <c r="BG280" s="34"/>
      <c r="BH280" s="34"/>
      <c r="BI280" s="34"/>
    </row>
    <row r="281" spans="1:61" s="183" customFormat="1" ht="20.100000000000001" customHeight="1" x14ac:dyDescent="0.15">
      <c r="A281" s="213">
        <v>271</v>
      </c>
      <c r="B281" s="136"/>
      <c r="C281" s="258"/>
      <c r="D281" s="258"/>
      <c r="E281" s="258"/>
      <c r="F281" s="258"/>
      <c r="G281" s="4"/>
      <c r="H281" s="5"/>
      <c r="I281" s="212"/>
      <c r="J281" s="254" t="str">
        <f>IF($H281="","",VLOOKUP($H281,TSギフト商品コード!$A$1:$H$10000,2,0))</f>
        <v/>
      </c>
      <c r="K281" s="184" t="str">
        <f>IF($H281="","",IF(EXACT(ASC(VLOOKUP($H281,TSギフト商品コード!$A$1:$H$10000,8,0)),1),VLOOKUP($H281,TSギフト商品コード!$A$1:$H$10000,3,0),ROUNDDOWN((1-$I$6)*VLOOKUP($H281,TSギフト商品コード!$A$1:$H$10000,3,0),0)))</f>
        <v/>
      </c>
      <c r="L281" s="185" t="str">
        <f t="shared" si="4"/>
        <v/>
      </c>
      <c r="M281" s="288"/>
      <c r="N281" s="5"/>
      <c r="O281" s="5"/>
      <c r="P281" s="5"/>
      <c r="Q281" s="5"/>
      <c r="R281" s="256"/>
      <c r="S281" s="256"/>
      <c r="T281" s="5"/>
      <c r="U281" s="5"/>
      <c r="V281" s="265"/>
      <c r="W281" s="34"/>
      <c r="X281" s="211" t="str">
        <f>IF($H281="","",IF(EXACT(ASC(VLOOKUP($H281,TSギフト商品コード!$A$2:$H$10000,8,0)),1),VLOOKUP($H281,TSギフト商品コード!$A$2:$H$10000,4,0),IF($I$6=0%,VLOOKUP($H281,TSギフト商品コード!$A$2:$H$10000,4,0),IF($I$6=3%,VLOOKUP($H281,TSギフト商品コード!$A$2:$H$10000,5,0),IF($I$6=5%,VLOOKUP($H281,TSギフト商品コード!$A$2:$H$10000,6,0),IF($I$6=10%,VLOOKUP($H281,TSギフト商品コード!$A$2:$H$10000,7,0),""))))))</f>
        <v/>
      </c>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c r="AW281" s="34"/>
      <c r="AX281" s="34"/>
      <c r="AY281" s="34"/>
      <c r="AZ281" s="34"/>
      <c r="BA281" s="34"/>
      <c r="BB281" s="34"/>
      <c r="BC281" s="34"/>
      <c r="BD281" s="34"/>
      <c r="BE281" s="34"/>
      <c r="BF281" s="34"/>
      <c r="BG281" s="34"/>
      <c r="BH281" s="34"/>
      <c r="BI281" s="34"/>
    </row>
    <row r="282" spans="1:61" s="183" customFormat="1" ht="20.100000000000001" customHeight="1" x14ac:dyDescent="0.15">
      <c r="A282" s="213">
        <v>272</v>
      </c>
      <c r="B282" s="136"/>
      <c r="C282" s="258"/>
      <c r="D282" s="258"/>
      <c r="E282" s="258"/>
      <c r="F282" s="258"/>
      <c r="G282" s="4"/>
      <c r="H282" s="5"/>
      <c r="I282" s="212"/>
      <c r="J282" s="254" t="str">
        <f>IF($H282="","",VLOOKUP($H282,TSギフト商品コード!$A$1:$H$10000,2,0))</f>
        <v/>
      </c>
      <c r="K282" s="184" t="str">
        <f>IF($H282="","",IF(EXACT(ASC(VLOOKUP($H282,TSギフト商品コード!$A$1:$H$10000,8,0)),1),VLOOKUP($H282,TSギフト商品コード!$A$1:$H$10000,3,0),ROUNDDOWN((1-$I$6)*VLOOKUP($H282,TSギフト商品コード!$A$1:$H$10000,3,0),0)))</f>
        <v/>
      </c>
      <c r="L282" s="185" t="str">
        <f t="shared" si="4"/>
        <v/>
      </c>
      <c r="M282" s="288"/>
      <c r="N282" s="5"/>
      <c r="O282" s="5"/>
      <c r="P282" s="5"/>
      <c r="Q282" s="5"/>
      <c r="R282" s="256"/>
      <c r="S282" s="256"/>
      <c r="T282" s="5"/>
      <c r="U282" s="5"/>
      <c r="V282" s="265"/>
      <c r="W282" s="34"/>
      <c r="X282" s="211" t="str">
        <f>IF($H282="","",IF(EXACT(ASC(VLOOKUP($H282,TSギフト商品コード!$A$2:$H$10000,8,0)),1),VLOOKUP($H282,TSギフト商品コード!$A$2:$H$10000,4,0),IF($I$6=0%,VLOOKUP($H282,TSギフト商品コード!$A$2:$H$10000,4,0),IF($I$6=3%,VLOOKUP($H282,TSギフト商品コード!$A$2:$H$10000,5,0),IF($I$6=5%,VLOOKUP($H282,TSギフト商品コード!$A$2:$H$10000,6,0),IF($I$6=10%,VLOOKUP($H282,TSギフト商品コード!$A$2:$H$10000,7,0),""))))))</f>
        <v/>
      </c>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c r="AW282" s="34"/>
      <c r="AX282" s="34"/>
      <c r="AY282" s="34"/>
      <c r="AZ282" s="34"/>
      <c r="BA282" s="34"/>
      <c r="BB282" s="34"/>
      <c r="BC282" s="34"/>
      <c r="BD282" s="34"/>
      <c r="BE282" s="34"/>
      <c r="BF282" s="34"/>
      <c r="BG282" s="34"/>
      <c r="BH282" s="34"/>
      <c r="BI282" s="34"/>
    </row>
    <row r="283" spans="1:61" s="183" customFormat="1" ht="20.100000000000001" customHeight="1" x14ac:dyDescent="0.15">
      <c r="A283" s="213">
        <v>273</v>
      </c>
      <c r="B283" s="136"/>
      <c r="C283" s="258"/>
      <c r="D283" s="258"/>
      <c r="E283" s="258"/>
      <c r="F283" s="258"/>
      <c r="G283" s="4"/>
      <c r="H283" s="5"/>
      <c r="I283" s="212"/>
      <c r="J283" s="254" t="str">
        <f>IF($H283="","",VLOOKUP($H283,TSギフト商品コード!$A$1:$H$10000,2,0))</f>
        <v/>
      </c>
      <c r="K283" s="184" t="str">
        <f>IF($H283="","",IF(EXACT(ASC(VLOOKUP($H283,TSギフト商品コード!$A$1:$H$10000,8,0)),1),VLOOKUP($H283,TSギフト商品コード!$A$1:$H$10000,3,0),ROUNDDOWN((1-$I$6)*VLOOKUP($H283,TSギフト商品コード!$A$1:$H$10000,3,0),0)))</f>
        <v/>
      </c>
      <c r="L283" s="185" t="str">
        <f t="shared" si="4"/>
        <v/>
      </c>
      <c r="M283" s="288"/>
      <c r="N283" s="5"/>
      <c r="O283" s="5"/>
      <c r="P283" s="5"/>
      <c r="Q283" s="5"/>
      <c r="R283" s="256"/>
      <c r="S283" s="256"/>
      <c r="T283" s="5"/>
      <c r="U283" s="5"/>
      <c r="V283" s="265"/>
      <c r="W283" s="34"/>
      <c r="X283" s="211" t="str">
        <f>IF($H283="","",IF(EXACT(ASC(VLOOKUP($H283,TSギフト商品コード!$A$2:$H$10000,8,0)),1),VLOOKUP($H283,TSギフト商品コード!$A$2:$H$10000,4,0),IF($I$6=0%,VLOOKUP($H283,TSギフト商品コード!$A$2:$H$10000,4,0),IF($I$6=3%,VLOOKUP($H283,TSギフト商品コード!$A$2:$H$10000,5,0),IF($I$6=5%,VLOOKUP($H283,TSギフト商品コード!$A$2:$H$10000,6,0),IF($I$6=10%,VLOOKUP($H283,TSギフト商品コード!$A$2:$H$10000,7,0),""))))))</f>
        <v/>
      </c>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c r="AX283" s="34"/>
      <c r="AY283" s="34"/>
      <c r="AZ283" s="34"/>
      <c r="BA283" s="34"/>
      <c r="BB283" s="34"/>
      <c r="BC283" s="34"/>
      <c r="BD283" s="34"/>
      <c r="BE283" s="34"/>
      <c r="BF283" s="34"/>
      <c r="BG283" s="34"/>
      <c r="BH283" s="34"/>
      <c r="BI283" s="34"/>
    </row>
    <row r="284" spans="1:61" s="183" customFormat="1" ht="20.100000000000001" customHeight="1" x14ac:dyDescent="0.15">
      <c r="A284" s="213">
        <v>274</v>
      </c>
      <c r="B284" s="136"/>
      <c r="C284" s="258"/>
      <c r="D284" s="258"/>
      <c r="E284" s="258"/>
      <c r="F284" s="258"/>
      <c r="G284" s="4"/>
      <c r="H284" s="5"/>
      <c r="I284" s="212"/>
      <c r="J284" s="254" t="str">
        <f>IF($H284="","",VLOOKUP($H284,TSギフト商品コード!$A$1:$H$10000,2,0))</f>
        <v/>
      </c>
      <c r="K284" s="184" t="str">
        <f>IF($H284="","",IF(EXACT(ASC(VLOOKUP($H284,TSギフト商品コード!$A$1:$H$10000,8,0)),1),VLOOKUP($H284,TSギフト商品コード!$A$1:$H$10000,3,0),ROUNDDOWN((1-$I$6)*VLOOKUP($H284,TSギフト商品コード!$A$1:$H$10000,3,0),0)))</f>
        <v/>
      </c>
      <c r="L284" s="185" t="str">
        <f t="shared" si="4"/>
        <v/>
      </c>
      <c r="M284" s="288"/>
      <c r="N284" s="5"/>
      <c r="O284" s="5"/>
      <c r="P284" s="5"/>
      <c r="Q284" s="5"/>
      <c r="R284" s="256"/>
      <c r="S284" s="256"/>
      <c r="T284" s="5"/>
      <c r="U284" s="5"/>
      <c r="V284" s="265"/>
      <c r="W284" s="34"/>
      <c r="X284" s="211" t="str">
        <f>IF($H284="","",IF(EXACT(ASC(VLOOKUP($H284,TSギフト商品コード!$A$2:$H$10000,8,0)),1),VLOOKUP($H284,TSギフト商品コード!$A$2:$H$10000,4,0),IF($I$6=0%,VLOOKUP($H284,TSギフト商品コード!$A$2:$H$10000,4,0),IF($I$6=3%,VLOOKUP($H284,TSギフト商品コード!$A$2:$H$10000,5,0),IF($I$6=5%,VLOOKUP($H284,TSギフト商品コード!$A$2:$H$10000,6,0),IF($I$6=10%,VLOOKUP($H284,TSギフト商品コード!$A$2:$H$10000,7,0),""))))))</f>
        <v/>
      </c>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c r="AZ284" s="34"/>
      <c r="BA284" s="34"/>
      <c r="BB284" s="34"/>
      <c r="BC284" s="34"/>
      <c r="BD284" s="34"/>
      <c r="BE284" s="34"/>
      <c r="BF284" s="34"/>
      <c r="BG284" s="34"/>
      <c r="BH284" s="34"/>
      <c r="BI284" s="34"/>
    </row>
    <row r="285" spans="1:61" s="183" customFormat="1" ht="20.100000000000001" customHeight="1" x14ac:dyDescent="0.15">
      <c r="A285" s="213">
        <v>275</v>
      </c>
      <c r="B285" s="136"/>
      <c r="C285" s="258"/>
      <c r="D285" s="258"/>
      <c r="E285" s="258"/>
      <c r="F285" s="258"/>
      <c r="G285" s="4"/>
      <c r="H285" s="5"/>
      <c r="I285" s="212"/>
      <c r="J285" s="254" t="str">
        <f>IF($H285="","",VLOOKUP($H285,TSギフト商品コード!$A$1:$H$10000,2,0))</f>
        <v/>
      </c>
      <c r="K285" s="184" t="str">
        <f>IF($H285="","",IF(EXACT(ASC(VLOOKUP($H285,TSギフト商品コード!$A$1:$H$10000,8,0)),1),VLOOKUP($H285,TSギフト商品コード!$A$1:$H$10000,3,0),ROUNDDOWN((1-$I$6)*VLOOKUP($H285,TSギフト商品コード!$A$1:$H$10000,3,0),0)))</f>
        <v/>
      </c>
      <c r="L285" s="185" t="str">
        <f t="shared" si="4"/>
        <v/>
      </c>
      <c r="M285" s="288"/>
      <c r="N285" s="5"/>
      <c r="O285" s="5"/>
      <c r="P285" s="5"/>
      <c r="Q285" s="5"/>
      <c r="R285" s="256"/>
      <c r="S285" s="256"/>
      <c r="T285" s="5"/>
      <c r="U285" s="5"/>
      <c r="V285" s="265"/>
      <c r="W285" s="34"/>
      <c r="X285" s="211" t="str">
        <f>IF($H285="","",IF(EXACT(ASC(VLOOKUP($H285,TSギフト商品コード!$A$2:$H$10000,8,0)),1),VLOOKUP($H285,TSギフト商品コード!$A$2:$H$10000,4,0),IF($I$6=0%,VLOOKUP($H285,TSギフト商品コード!$A$2:$H$10000,4,0),IF($I$6=3%,VLOOKUP($H285,TSギフト商品コード!$A$2:$H$10000,5,0),IF($I$6=5%,VLOOKUP($H285,TSギフト商品コード!$A$2:$H$10000,6,0),IF($I$6=10%,VLOOKUP($H285,TSギフト商品コード!$A$2:$H$10000,7,0),""))))))</f>
        <v/>
      </c>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c r="BG285" s="34"/>
      <c r="BH285" s="34"/>
      <c r="BI285" s="34"/>
    </row>
    <row r="286" spans="1:61" s="183" customFormat="1" ht="20.100000000000001" customHeight="1" x14ac:dyDescent="0.15">
      <c r="A286" s="213">
        <v>276</v>
      </c>
      <c r="B286" s="136"/>
      <c r="C286" s="258"/>
      <c r="D286" s="258"/>
      <c r="E286" s="258"/>
      <c r="F286" s="258"/>
      <c r="G286" s="4"/>
      <c r="H286" s="5"/>
      <c r="I286" s="212"/>
      <c r="J286" s="254" t="str">
        <f>IF($H286="","",VLOOKUP($H286,TSギフト商品コード!$A$1:$H$10000,2,0))</f>
        <v/>
      </c>
      <c r="K286" s="184" t="str">
        <f>IF($H286="","",IF(EXACT(ASC(VLOOKUP($H286,TSギフト商品コード!$A$1:$H$10000,8,0)),1),VLOOKUP($H286,TSギフト商品コード!$A$1:$H$10000,3,0),ROUNDDOWN((1-$I$6)*VLOOKUP($H286,TSギフト商品コード!$A$1:$H$10000,3,0),0)))</f>
        <v/>
      </c>
      <c r="L286" s="185" t="str">
        <f t="shared" si="4"/>
        <v/>
      </c>
      <c r="M286" s="288"/>
      <c r="N286" s="5"/>
      <c r="O286" s="5"/>
      <c r="P286" s="5"/>
      <c r="Q286" s="5"/>
      <c r="R286" s="256"/>
      <c r="S286" s="256"/>
      <c r="T286" s="5"/>
      <c r="U286" s="5"/>
      <c r="V286" s="265"/>
      <c r="W286" s="34"/>
      <c r="X286" s="211" t="str">
        <f>IF($H286="","",IF(EXACT(ASC(VLOOKUP($H286,TSギフト商品コード!$A$2:$H$10000,8,0)),1),VLOOKUP($H286,TSギフト商品コード!$A$2:$H$10000,4,0),IF($I$6=0%,VLOOKUP($H286,TSギフト商品コード!$A$2:$H$10000,4,0),IF($I$6=3%,VLOOKUP($H286,TSギフト商品コード!$A$2:$H$10000,5,0),IF($I$6=5%,VLOOKUP($H286,TSギフト商品コード!$A$2:$H$10000,6,0),IF($I$6=10%,VLOOKUP($H286,TSギフト商品コード!$A$2:$H$10000,7,0),""))))))</f>
        <v/>
      </c>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c r="BG286" s="34"/>
      <c r="BH286" s="34"/>
      <c r="BI286" s="34"/>
    </row>
    <row r="287" spans="1:61" s="183" customFormat="1" ht="20.100000000000001" customHeight="1" x14ac:dyDescent="0.15">
      <c r="A287" s="213">
        <v>277</v>
      </c>
      <c r="B287" s="136"/>
      <c r="C287" s="258"/>
      <c r="D287" s="258"/>
      <c r="E287" s="258"/>
      <c r="F287" s="258"/>
      <c r="G287" s="4"/>
      <c r="H287" s="5"/>
      <c r="I287" s="212"/>
      <c r="J287" s="254" t="str">
        <f>IF($H287="","",VLOOKUP($H287,TSギフト商品コード!$A$1:$H$10000,2,0))</f>
        <v/>
      </c>
      <c r="K287" s="184" t="str">
        <f>IF($H287="","",IF(EXACT(ASC(VLOOKUP($H287,TSギフト商品コード!$A$1:$H$10000,8,0)),1),VLOOKUP($H287,TSギフト商品コード!$A$1:$H$10000,3,0),ROUNDDOWN((1-$I$6)*VLOOKUP($H287,TSギフト商品コード!$A$1:$H$10000,3,0),0)))</f>
        <v/>
      </c>
      <c r="L287" s="185" t="str">
        <f t="shared" si="4"/>
        <v/>
      </c>
      <c r="M287" s="288"/>
      <c r="N287" s="5"/>
      <c r="O287" s="5"/>
      <c r="P287" s="5"/>
      <c r="Q287" s="5"/>
      <c r="R287" s="256"/>
      <c r="S287" s="256"/>
      <c r="T287" s="5"/>
      <c r="U287" s="5"/>
      <c r="V287" s="265"/>
      <c r="W287" s="34"/>
      <c r="X287" s="211" t="str">
        <f>IF($H287="","",IF(EXACT(ASC(VLOOKUP($H287,TSギフト商品コード!$A$2:$H$10000,8,0)),1),VLOOKUP($H287,TSギフト商品コード!$A$2:$H$10000,4,0),IF($I$6=0%,VLOOKUP($H287,TSギフト商品コード!$A$2:$H$10000,4,0),IF($I$6=3%,VLOOKUP($H287,TSギフト商品コード!$A$2:$H$10000,5,0),IF($I$6=5%,VLOOKUP($H287,TSギフト商品コード!$A$2:$H$10000,6,0),IF($I$6=10%,VLOOKUP($H287,TSギフト商品コード!$A$2:$H$10000,7,0),""))))))</f>
        <v/>
      </c>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c r="AZ287" s="34"/>
      <c r="BA287" s="34"/>
      <c r="BB287" s="34"/>
      <c r="BC287" s="34"/>
      <c r="BD287" s="34"/>
      <c r="BE287" s="34"/>
      <c r="BF287" s="34"/>
      <c r="BG287" s="34"/>
      <c r="BH287" s="34"/>
      <c r="BI287" s="34"/>
    </row>
    <row r="288" spans="1:61" s="183" customFormat="1" ht="20.100000000000001" customHeight="1" x14ac:dyDescent="0.15">
      <c r="A288" s="213">
        <v>278</v>
      </c>
      <c r="B288" s="136"/>
      <c r="C288" s="258"/>
      <c r="D288" s="258"/>
      <c r="E288" s="258"/>
      <c r="F288" s="258"/>
      <c r="G288" s="4"/>
      <c r="H288" s="5"/>
      <c r="I288" s="212"/>
      <c r="J288" s="254" t="str">
        <f>IF($H288="","",VLOOKUP($H288,TSギフト商品コード!$A$1:$H$10000,2,0))</f>
        <v/>
      </c>
      <c r="K288" s="184" t="str">
        <f>IF($H288="","",IF(EXACT(ASC(VLOOKUP($H288,TSギフト商品コード!$A$1:$H$10000,8,0)),1),VLOOKUP($H288,TSギフト商品コード!$A$1:$H$10000,3,0),ROUNDDOWN((1-$I$6)*VLOOKUP($H288,TSギフト商品コード!$A$1:$H$10000,3,0),0)))</f>
        <v/>
      </c>
      <c r="L288" s="185" t="str">
        <f t="shared" si="4"/>
        <v/>
      </c>
      <c r="M288" s="288"/>
      <c r="N288" s="5"/>
      <c r="O288" s="5"/>
      <c r="P288" s="5"/>
      <c r="Q288" s="5"/>
      <c r="R288" s="256"/>
      <c r="S288" s="256"/>
      <c r="T288" s="5"/>
      <c r="U288" s="5"/>
      <c r="V288" s="265"/>
      <c r="W288" s="34"/>
      <c r="X288" s="211" t="str">
        <f>IF($H288="","",IF(EXACT(ASC(VLOOKUP($H288,TSギフト商品コード!$A$2:$H$10000,8,0)),1),VLOOKUP($H288,TSギフト商品コード!$A$2:$H$10000,4,0),IF($I$6=0%,VLOOKUP($H288,TSギフト商品コード!$A$2:$H$10000,4,0),IF($I$6=3%,VLOOKUP($H288,TSギフト商品コード!$A$2:$H$10000,5,0),IF($I$6=5%,VLOOKUP($H288,TSギフト商品コード!$A$2:$H$10000,6,0),IF($I$6=10%,VLOOKUP($H288,TSギフト商品コード!$A$2:$H$10000,7,0),""))))))</f>
        <v/>
      </c>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c r="AZ288" s="34"/>
      <c r="BA288" s="34"/>
      <c r="BB288" s="34"/>
      <c r="BC288" s="34"/>
      <c r="BD288" s="34"/>
      <c r="BE288" s="34"/>
      <c r="BF288" s="34"/>
      <c r="BG288" s="34"/>
      <c r="BH288" s="34"/>
      <c r="BI288" s="34"/>
    </row>
    <row r="289" spans="1:61" s="183" customFormat="1" ht="20.100000000000001" customHeight="1" x14ac:dyDescent="0.15">
      <c r="A289" s="213">
        <v>279</v>
      </c>
      <c r="B289" s="136"/>
      <c r="C289" s="258"/>
      <c r="D289" s="258"/>
      <c r="E289" s="258"/>
      <c r="F289" s="258"/>
      <c r="G289" s="4"/>
      <c r="H289" s="5"/>
      <c r="I289" s="212"/>
      <c r="J289" s="254" t="str">
        <f>IF($H289="","",VLOOKUP($H289,TSギフト商品コード!$A$1:$H$10000,2,0))</f>
        <v/>
      </c>
      <c r="K289" s="184" t="str">
        <f>IF($H289="","",IF(EXACT(ASC(VLOOKUP($H289,TSギフト商品コード!$A$1:$H$10000,8,0)),1),VLOOKUP($H289,TSギフト商品コード!$A$1:$H$10000,3,0),ROUNDDOWN((1-$I$6)*VLOOKUP($H289,TSギフト商品コード!$A$1:$H$10000,3,0),0)))</f>
        <v/>
      </c>
      <c r="L289" s="185" t="str">
        <f t="shared" si="4"/>
        <v/>
      </c>
      <c r="M289" s="288"/>
      <c r="N289" s="5"/>
      <c r="O289" s="5"/>
      <c r="P289" s="5"/>
      <c r="Q289" s="5"/>
      <c r="R289" s="256"/>
      <c r="S289" s="256"/>
      <c r="T289" s="5"/>
      <c r="U289" s="5"/>
      <c r="V289" s="265"/>
      <c r="W289" s="34"/>
      <c r="X289" s="211" t="str">
        <f>IF($H289="","",IF(EXACT(ASC(VLOOKUP($H289,TSギフト商品コード!$A$2:$H$10000,8,0)),1),VLOOKUP($H289,TSギフト商品コード!$A$2:$H$10000,4,0),IF($I$6=0%,VLOOKUP($H289,TSギフト商品コード!$A$2:$H$10000,4,0),IF($I$6=3%,VLOOKUP($H289,TSギフト商品コード!$A$2:$H$10000,5,0),IF($I$6=5%,VLOOKUP($H289,TSギフト商品コード!$A$2:$H$10000,6,0),IF($I$6=10%,VLOOKUP($H289,TSギフト商品コード!$A$2:$H$10000,7,0),""))))))</f>
        <v/>
      </c>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c r="BG289" s="34"/>
      <c r="BH289" s="34"/>
      <c r="BI289" s="34"/>
    </row>
    <row r="290" spans="1:61" s="183" customFormat="1" ht="20.100000000000001" customHeight="1" x14ac:dyDescent="0.15">
      <c r="A290" s="213">
        <v>280</v>
      </c>
      <c r="B290" s="136"/>
      <c r="C290" s="258"/>
      <c r="D290" s="258"/>
      <c r="E290" s="258"/>
      <c r="F290" s="258"/>
      <c r="G290" s="4"/>
      <c r="H290" s="5"/>
      <c r="I290" s="212"/>
      <c r="J290" s="254" t="str">
        <f>IF($H290="","",VLOOKUP($H290,TSギフト商品コード!$A$1:$H$10000,2,0))</f>
        <v/>
      </c>
      <c r="K290" s="184" t="str">
        <f>IF($H290="","",IF(EXACT(ASC(VLOOKUP($H290,TSギフト商品コード!$A$1:$H$10000,8,0)),1),VLOOKUP($H290,TSギフト商品コード!$A$1:$H$10000,3,0),ROUNDDOWN((1-$I$6)*VLOOKUP($H290,TSギフト商品コード!$A$1:$H$10000,3,0),0)))</f>
        <v/>
      </c>
      <c r="L290" s="185" t="str">
        <f t="shared" si="4"/>
        <v/>
      </c>
      <c r="M290" s="288"/>
      <c r="N290" s="5"/>
      <c r="O290" s="5"/>
      <c r="P290" s="5"/>
      <c r="Q290" s="5"/>
      <c r="R290" s="256"/>
      <c r="S290" s="256"/>
      <c r="T290" s="5"/>
      <c r="U290" s="5"/>
      <c r="V290" s="265"/>
      <c r="W290" s="34"/>
      <c r="X290" s="211" t="str">
        <f>IF($H290="","",IF(EXACT(ASC(VLOOKUP($H290,TSギフト商品コード!$A$2:$H$10000,8,0)),1),VLOOKUP($H290,TSギフト商品コード!$A$2:$H$10000,4,0),IF($I$6=0%,VLOOKUP($H290,TSギフト商品コード!$A$2:$H$10000,4,0),IF($I$6=3%,VLOOKUP($H290,TSギフト商品コード!$A$2:$H$10000,5,0),IF($I$6=5%,VLOOKUP($H290,TSギフト商品コード!$A$2:$H$10000,6,0),IF($I$6=10%,VLOOKUP($H290,TSギフト商品コード!$A$2:$H$10000,7,0),""))))))</f>
        <v/>
      </c>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c r="BG290" s="34"/>
      <c r="BH290" s="34"/>
      <c r="BI290" s="34"/>
    </row>
    <row r="291" spans="1:61" s="183" customFormat="1" ht="20.100000000000001" customHeight="1" x14ac:dyDescent="0.15">
      <c r="A291" s="213">
        <v>281</v>
      </c>
      <c r="B291" s="136"/>
      <c r="C291" s="258"/>
      <c r="D291" s="258"/>
      <c r="E291" s="258"/>
      <c r="F291" s="258"/>
      <c r="G291" s="4"/>
      <c r="H291" s="5"/>
      <c r="I291" s="212"/>
      <c r="J291" s="254" t="str">
        <f>IF($H291="","",VLOOKUP($H291,TSギフト商品コード!$A$1:$H$10000,2,0))</f>
        <v/>
      </c>
      <c r="K291" s="184" t="str">
        <f>IF($H291="","",IF(EXACT(ASC(VLOOKUP($H291,TSギフト商品コード!$A$1:$H$10000,8,0)),1),VLOOKUP($H291,TSギフト商品コード!$A$1:$H$10000,3,0),ROUNDDOWN((1-$I$6)*VLOOKUP($H291,TSギフト商品コード!$A$1:$H$10000,3,0),0)))</f>
        <v/>
      </c>
      <c r="L291" s="185" t="str">
        <f t="shared" si="4"/>
        <v/>
      </c>
      <c r="M291" s="288"/>
      <c r="N291" s="5"/>
      <c r="O291" s="5"/>
      <c r="P291" s="5"/>
      <c r="Q291" s="5"/>
      <c r="R291" s="256"/>
      <c r="S291" s="256"/>
      <c r="T291" s="5"/>
      <c r="U291" s="5"/>
      <c r="V291" s="265"/>
      <c r="W291" s="34"/>
      <c r="X291" s="211" t="str">
        <f>IF($H291="","",IF(EXACT(ASC(VLOOKUP($H291,TSギフト商品コード!$A$2:$H$10000,8,0)),1),VLOOKUP($H291,TSギフト商品コード!$A$2:$H$10000,4,0),IF($I$6=0%,VLOOKUP($H291,TSギフト商品コード!$A$2:$H$10000,4,0),IF($I$6=3%,VLOOKUP($H291,TSギフト商品コード!$A$2:$H$10000,5,0),IF($I$6=5%,VLOOKUP($H291,TSギフト商品コード!$A$2:$H$10000,6,0),IF($I$6=10%,VLOOKUP($H291,TSギフト商品コード!$A$2:$H$10000,7,0),""))))))</f>
        <v/>
      </c>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c r="BG291" s="34"/>
      <c r="BH291" s="34"/>
      <c r="BI291" s="34"/>
    </row>
    <row r="292" spans="1:61" s="183" customFormat="1" ht="20.100000000000001" customHeight="1" x14ac:dyDescent="0.15">
      <c r="A292" s="213">
        <v>282</v>
      </c>
      <c r="B292" s="136"/>
      <c r="C292" s="258"/>
      <c r="D292" s="258"/>
      <c r="E292" s="258"/>
      <c r="F292" s="258"/>
      <c r="G292" s="4"/>
      <c r="H292" s="5"/>
      <c r="I292" s="212"/>
      <c r="J292" s="254" t="str">
        <f>IF($H292="","",VLOOKUP($H292,TSギフト商品コード!$A$1:$H$10000,2,0))</f>
        <v/>
      </c>
      <c r="K292" s="184" t="str">
        <f>IF($H292="","",IF(EXACT(ASC(VLOOKUP($H292,TSギフト商品コード!$A$1:$H$10000,8,0)),1),VLOOKUP($H292,TSギフト商品コード!$A$1:$H$10000,3,0),ROUNDDOWN((1-$I$6)*VLOOKUP($H292,TSギフト商品コード!$A$1:$H$10000,3,0),0)))</f>
        <v/>
      </c>
      <c r="L292" s="185" t="str">
        <f t="shared" si="4"/>
        <v/>
      </c>
      <c r="M292" s="288"/>
      <c r="N292" s="5"/>
      <c r="O292" s="5"/>
      <c r="P292" s="5"/>
      <c r="Q292" s="5"/>
      <c r="R292" s="256"/>
      <c r="S292" s="256"/>
      <c r="T292" s="5"/>
      <c r="U292" s="5"/>
      <c r="V292" s="265"/>
      <c r="W292" s="34"/>
      <c r="X292" s="211" t="str">
        <f>IF($H292="","",IF(EXACT(ASC(VLOOKUP($H292,TSギフト商品コード!$A$2:$H$10000,8,0)),1),VLOOKUP($H292,TSギフト商品コード!$A$2:$H$10000,4,0),IF($I$6=0%,VLOOKUP($H292,TSギフト商品コード!$A$2:$H$10000,4,0),IF($I$6=3%,VLOOKUP($H292,TSギフト商品コード!$A$2:$H$10000,5,0),IF($I$6=5%,VLOOKUP($H292,TSギフト商品コード!$A$2:$H$10000,6,0),IF($I$6=10%,VLOOKUP($H292,TSギフト商品コード!$A$2:$H$10000,7,0),""))))))</f>
        <v/>
      </c>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c r="BG292" s="34"/>
      <c r="BH292" s="34"/>
      <c r="BI292" s="34"/>
    </row>
    <row r="293" spans="1:61" s="183" customFormat="1" ht="20.100000000000001" customHeight="1" x14ac:dyDescent="0.15">
      <c r="A293" s="213">
        <v>283</v>
      </c>
      <c r="B293" s="136"/>
      <c r="C293" s="258"/>
      <c r="D293" s="258"/>
      <c r="E293" s="258"/>
      <c r="F293" s="258"/>
      <c r="G293" s="4"/>
      <c r="H293" s="5"/>
      <c r="I293" s="212"/>
      <c r="J293" s="254" t="str">
        <f>IF($H293="","",VLOOKUP($H293,TSギフト商品コード!$A$1:$H$10000,2,0))</f>
        <v/>
      </c>
      <c r="K293" s="184" t="str">
        <f>IF($H293="","",IF(EXACT(ASC(VLOOKUP($H293,TSギフト商品コード!$A$1:$H$10000,8,0)),1),VLOOKUP($H293,TSギフト商品コード!$A$1:$H$10000,3,0),ROUNDDOWN((1-$I$6)*VLOOKUP($H293,TSギフト商品コード!$A$1:$H$10000,3,0),0)))</f>
        <v/>
      </c>
      <c r="L293" s="185" t="str">
        <f t="shared" si="4"/>
        <v/>
      </c>
      <c r="M293" s="288"/>
      <c r="N293" s="5"/>
      <c r="O293" s="5"/>
      <c r="P293" s="5"/>
      <c r="Q293" s="5"/>
      <c r="R293" s="256"/>
      <c r="S293" s="256"/>
      <c r="T293" s="5"/>
      <c r="U293" s="5"/>
      <c r="V293" s="265"/>
      <c r="W293" s="34"/>
      <c r="X293" s="211" t="str">
        <f>IF($H293="","",IF(EXACT(ASC(VLOOKUP($H293,TSギフト商品コード!$A$2:$H$10000,8,0)),1),VLOOKUP($H293,TSギフト商品コード!$A$2:$H$10000,4,0),IF($I$6=0%,VLOOKUP($H293,TSギフト商品コード!$A$2:$H$10000,4,0),IF($I$6=3%,VLOOKUP($H293,TSギフト商品コード!$A$2:$H$10000,5,0),IF($I$6=5%,VLOOKUP($H293,TSギフト商品コード!$A$2:$H$10000,6,0),IF($I$6=10%,VLOOKUP($H293,TSギフト商品コード!$A$2:$H$10000,7,0),""))))))</f>
        <v/>
      </c>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c r="AZ293" s="34"/>
      <c r="BA293" s="34"/>
      <c r="BB293" s="34"/>
      <c r="BC293" s="34"/>
      <c r="BD293" s="34"/>
      <c r="BE293" s="34"/>
      <c r="BF293" s="34"/>
      <c r="BG293" s="34"/>
      <c r="BH293" s="34"/>
      <c r="BI293" s="34"/>
    </row>
    <row r="294" spans="1:61" s="183" customFormat="1" ht="20.100000000000001" customHeight="1" x14ac:dyDescent="0.15">
      <c r="A294" s="213">
        <v>284</v>
      </c>
      <c r="B294" s="136"/>
      <c r="C294" s="258"/>
      <c r="D294" s="258"/>
      <c r="E294" s="258"/>
      <c r="F294" s="258"/>
      <c r="G294" s="4"/>
      <c r="H294" s="5"/>
      <c r="I294" s="212"/>
      <c r="J294" s="254" t="str">
        <f>IF($H294="","",VLOOKUP($H294,TSギフト商品コード!$A$1:$H$10000,2,0))</f>
        <v/>
      </c>
      <c r="K294" s="184" t="str">
        <f>IF($H294="","",IF(EXACT(ASC(VLOOKUP($H294,TSギフト商品コード!$A$1:$H$10000,8,0)),1),VLOOKUP($H294,TSギフト商品コード!$A$1:$H$10000,3,0),ROUNDDOWN((1-$I$6)*VLOOKUP($H294,TSギフト商品コード!$A$1:$H$10000,3,0),0)))</f>
        <v/>
      </c>
      <c r="L294" s="185" t="str">
        <f t="shared" si="4"/>
        <v/>
      </c>
      <c r="M294" s="288"/>
      <c r="N294" s="5"/>
      <c r="O294" s="5"/>
      <c r="P294" s="5"/>
      <c r="Q294" s="5"/>
      <c r="R294" s="256"/>
      <c r="S294" s="256"/>
      <c r="T294" s="5"/>
      <c r="U294" s="5"/>
      <c r="V294" s="265"/>
      <c r="W294" s="34"/>
      <c r="X294" s="211" t="str">
        <f>IF($H294="","",IF(EXACT(ASC(VLOOKUP($H294,TSギフト商品コード!$A$2:$H$10000,8,0)),1),VLOOKUP($H294,TSギフト商品コード!$A$2:$H$10000,4,0),IF($I$6=0%,VLOOKUP($H294,TSギフト商品コード!$A$2:$H$10000,4,0),IF($I$6=3%,VLOOKUP($H294,TSギフト商品コード!$A$2:$H$10000,5,0),IF($I$6=5%,VLOOKUP($H294,TSギフト商品コード!$A$2:$H$10000,6,0),IF($I$6=10%,VLOOKUP($H294,TSギフト商品コード!$A$2:$H$10000,7,0),""))))))</f>
        <v/>
      </c>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4"/>
      <c r="AZ294" s="34"/>
      <c r="BA294" s="34"/>
      <c r="BB294" s="34"/>
      <c r="BC294" s="34"/>
      <c r="BD294" s="34"/>
      <c r="BE294" s="34"/>
      <c r="BF294" s="34"/>
      <c r="BG294" s="34"/>
      <c r="BH294" s="34"/>
      <c r="BI294" s="34"/>
    </row>
    <row r="295" spans="1:61" s="183" customFormat="1" ht="20.100000000000001" customHeight="1" x14ac:dyDescent="0.15">
      <c r="A295" s="213">
        <v>285</v>
      </c>
      <c r="B295" s="136"/>
      <c r="C295" s="258"/>
      <c r="D295" s="258"/>
      <c r="E295" s="258"/>
      <c r="F295" s="258"/>
      <c r="G295" s="4"/>
      <c r="H295" s="5"/>
      <c r="I295" s="212"/>
      <c r="J295" s="254" t="str">
        <f>IF($H295="","",VLOOKUP($H295,TSギフト商品コード!$A$1:$H$10000,2,0))</f>
        <v/>
      </c>
      <c r="K295" s="184" t="str">
        <f>IF($H295="","",IF(EXACT(ASC(VLOOKUP($H295,TSギフト商品コード!$A$1:$H$10000,8,0)),1),VLOOKUP($H295,TSギフト商品コード!$A$1:$H$10000,3,0),ROUNDDOWN((1-$I$6)*VLOOKUP($H295,TSギフト商品コード!$A$1:$H$10000,3,0),0)))</f>
        <v/>
      </c>
      <c r="L295" s="185" t="str">
        <f t="shared" si="4"/>
        <v/>
      </c>
      <c r="M295" s="288"/>
      <c r="N295" s="5"/>
      <c r="O295" s="5"/>
      <c r="P295" s="5"/>
      <c r="Q295" s="5"/>
      <c r="R295" s="256"/>
      <c r="S295" s="256"/>
      <c r="T295" s="5"/>
      <c r="U295" s="5"/>
      <c r="V295" s="265"/>
      <c r="W295" s="34"/>
      <c r="X295" s="211" t="str">
        <f>IF($H295="","",IF(EXACT(ASC(VLOOKUP($H295,TSギフト商品コード!$A$2:$H$10000,8,0)),1),VLOOKUP($H295,TSギフト商品コード!$A$2:$H$10000,4,0),IF($I$6=0%,VLOOKUP($H295,TSギフト商品コード!$A$2:$H$10000,4,0),IF($I$6=3%,VLOOKUP($H295,TSギフト商品コード!$A$2:$H$10000,5,0),IF($I$6=5%,VLOOKUP($H295,TSギフト商品コード!$A$2:$H$10000,6,0),IF($I$6=10%,VLOOKUP($H295,TSギフト商品コード!$A$2:$H$10000,7,0),""))))))</f>
        <v/>
      </c>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4"/>
      <c r="AZ295" s="34"/>
      <c r="BA295" s="34"/>
      <c r="BB295" s="34"/>
      <c r="BC295" s="34"/>
      <c r="BD295" s="34"/>
      <c r="BE295" s="34"/>
      <c r="BF295" s="34"/>
      <c r="BG295" s="34"/>
      <c r="BH295" s="34"/>
      <c r="BI295" s="34"/>
    </row>
    <row r="296" spans="1:61" s="183" customFormat="1" ht="20.100000000000001" customHeight="1" x14ac:dyDescent="0.15">
      <c r="A296" s="213">
        <v>286</v>
      </c>
      <c r="B296" s="136"/>
      <c r="C296" s="258"/>
      <c r="D296" s="258"/>
      <c r="E296" s="258"/>
      <c r="F296" s="258"/>
      <c r="G296" s="4"/>
      <c r="H296" s="5"/>
      <c r="I296" s="212"/>
      <c r="J296" s="254" t="str">
        <f>IF($H296="","",VLOOKUP($H296,TSギフト商品コード!$A$1:$H$10000,2,0))</f>
        <v/>
      </c>
      <c r="K296" s="184" t="str">
        <f>IF($H296="","",IF(EXACT(ASC(VLOOKUP($H296,TSギフト商品コード!$A$1:$H$10000,8,0)),1),VLOOKUP($H296,TSギフト商品コード!$A$1:$H$10000,3,0),ROUNDDOWN((1-$I$6)*VLOOKUP($H296,TSギフト商品コード!$A$1:$H$10000,3,0),0)))</f>
        <v/>
      </c>
      <c r="L296" s="185" t="str">
        <f t="shared" si="4"/>
        <v/>
      </c>
      <c r="M296" s="288"/>
      <c r="N296" s="5"/>
      <c r="O296" s="5"/>
      <c r="P296" s="5"/>
      <c r="Q296" s="5"/>
      <c r="R296" s="256"/>
      <c r="S296" s="256"/>
      <c r="T296" s="5"/>
      <c r="U296" s="5"/>
      <c r="V296" s="265"/>
      <c r="W296" s="34"/>
      <c r="X296" s="211" t="str">
        <f>IF($H296="","",IF(EXACT(ASC(VLOOKUP($H296,TSギフト商品コード!$A$2:$H$10000,8,0)),1),VLOOKUP($H296,TSギフト商品コード!$A$2:$H$10000,4,0),IF($I$6=0%,VLOOKUP($H296,TSギフト商品コード!$A$2:$H$10000,4,0),IF($I$6=3%,VLOOKUP($H296,TSギフト商品コード!$A$2:$H$10000,5,0),IF($I$6=5%,VLOOKUP($H296,TSギフト商品コード!$A$2:$H$10000,6,0),IF($I$6=10%,VLOOKUP($H296,TSギフト商品コード!$A$2:$H$10000,7,0),""))))))</f>
        <v/>
      </c>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c r="AZ296" s="34"/>
      <c r="BA296" s="34"/>
      <c r="BB296" s="34"/>
      <c r="BC296" s="34"/>
      <c r="BD296" s="34"/>
      <c r="BE296" s="34"/>
      <c r="BF296" s="34"/>
      <c r="BG296" s="34"/>
      <c r="BH296" s="34"/>
      <c r="BI296" s="34"/>
    </row>
    <row r="297" spans="1:61" s="183" customFormat="1" ht="20.100000000000001" customHeight="1" x14ac:dyDescent="0.15">
      <c r="A297" s="213">
        <v>287</v>
      </c>
      <c r="B297" s="136"/>
      <c r="C297" s="258"/>
      <c r="D297" s="258"/>
      <c r="E297" s="258"/>
      <c r="F297" s="258"/>
      <c r="G297" s="4"/>
      <c r="H297" s="5"/>
      <c r="I297" s="212"/>
      <c r="J297" s="254" t="str">
        <f>IF($H297="","",VLOOKUP($H297,TSギフト商品コード!$A$1:$H$10000,2,0))</f>
        <v/>
      </c>
      <c r="K297" s="184" t="str">
        <f>IF($H297="","",IF(EXACT(ASC(VLOOKUP($H297,TSギフト商品コード!$A$1:$H$10000,8,0)),1),VLOOKUP($H297,TSギフト商品コード!$A$1:$H$10000,3,0),ROUNDDOWN((1-$I$6)*VLOOKUP($H297,TSギフト商品コード!$A$1:$H$10000,3,0),0)))</f>
        <v/>
      </c>
      <c r="L297" s="185" t="str">
        <f t="shared" si="4"/>
        <v/>
      </c>
      <c r="M297" s="288"/>
      <c r="N297" s="5"/>
      <c r="O297" s="5"/>
      <c r="P297" s="5"/>
      <c r="Q297" s="5"/>
      <c r="R297" s="256"/>
      <c r="S297" s="256"/>
      <c r="T297" s="5"/>
      <c r="U297" s="5"/>
      <c r="V297" s="265"/>
      <c r="W297" s="34"/>
      <c r="X297" s="211" t="str">
        <f>IF($H297="","",IF(EXACT(ASC(VLOOKUP($H297,TSギフト商品コード!$A$2:$H$10000,8,0)),1),VLOOKUP($H297,TSギフト商品コード!$A$2:$H$10000,4,0),IF($I$6=0%,VLOOKUP($H297,TSギフト商品コード!$A$2:$H$10000,4,0),IF($I$6=3%,VLOOKUP($H297,TSギフト商品コード!$A$2:$H$10000,5,0),IF($I$6=5%,VLOOKUP($H297,TSギフト商品コード!$A$2:$H$10000,6,0),IF($I$6=10%,VLOOKUP($H297,TSギフト商品コード!$A$2:$H$10000,7,0),""))))))</f>
        <v/>
      </c>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4"/>
      <c r="AZ297" s="34"/>
      <c r="BA297" s="34"/>
      <c r="BB297" s="34"/>
      <c r="BC297" s="34"/>
      <c r="BD297" s="34"/>
      <c r="BE297" s="34"/>
      <c r="BF297" s="34"/>
      <c r="BG297" s="34"/>
      <c r="BH297" s="34"/>
      <c r="BI297" s="34"/>
    </row>
    <row r="298" spans="1:61" s="183" customFormat="1" ht="20.100000000000001" customHeight="1" x14ac:dyDescent="0.15">
      <c r="A298" s="213">
        <v>288</v>
      </c>
      <c r="B298" s="136"/>
      <c r="C298" s="258"/>
      <c r="D298" s="258"/>
      <c r="E298" s="258"/>
      <c r="F298" s="258"/>
      <c r="G298" s="4"/>
      <c r="H298" s="5"/>
      <c r="I298" s="212"/>
      <c r="J298" s="254" t="str">
        <f>IF($H298="","",VLOOKUP($H298,TSギフト商品コード!$A$1:$H$10000,2,0))</f>
        <v/>
      </c>
      <c r="K298" s="184" t="str">
        <f>IF($H298="","",IF(EXACT(ASC(VLOOKUP($H298,TSギフト商品コード!$A$1:$H$10000,8,0)),1),VLOOKUP($H298,TSギフト商品コード!$A$1:$H$10000,3,0),ROUNDDOWN((1-$I$6)*VLOOKUP($H298,TSギフト商品コード!$A$1:$H$10000,3,0),0)))</f>
        <v/>
      </c>
      <c r="L298" s="185" t="str">
        <f t="shared" si="4"/>
        <v/>
      </c>
      <c r="M298" s="288"/>
      <c r="N298" s="5"/>
      <c r="O298" s="5"/>
      <c r="P298" s="5"/>
      <c r="Q298" s="5"/>
      <c r="R298" s="256"/>
      <c r="S298" s="256"/>
      <c r="T298" s="5"/>
      <c r="U298" s="5"/>
      <c r="V298" s="265"/>
      <c r="W298" s="34"/>
      <c r="X298" s="211" t="str">
        <f>IF($H298="","",IF(EXACT(ASC(VLOOKUP($H298,TSギフト商品コード!$A$2:$H$10000,8,0)),1),VLOOKUP($H298,TSギフト商品コード!$A$2:$H$10000,4,0),IF($I$6=0%,VLOOKUP($H298,TSギフト商品コード!$A$2:$H$10000,4,0),IF($I$6=3%,VLOOKUP($H298,TSギフト商品コード!$A$2:$H$10000,5,0),IF($I$6=5%,VLOOKUP($H298,TSギフト商品コード!$A$2:$H$10000,6,0),IF($I$6=10%,VLOOKUP($H298,TSギフト商品コード!$A$2:$H$10000,7,0),""))))))</f>
        <v/>
      </c>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4"/>
      <c r="AZ298" s="34"/>
      <c r="BA298" s="34"/>
      <c r="BB298" s="34"/>
      <c r="BC298" s="34"/>
      <c r="BD298" s="34"/>
      <c r="BE298" s="34"/>
      <c r="BF298" s="34"/>
      <c r="BG298" s="34"/>
      <c r="BH298" s="34"/>
      <c r="BI298" s="34"/>
    </row>
    <row r="299" spans="1:61" s="183" customFormat="1" ht="20.100000000000001" customHeight="1" x14ac:dyDescent="0.15">
      <c r="A299" s="213">
        <v>289</v>
      </c>
      <c r="B299" s="136"/>
      <c r="C299" s="258"/>
      <c r="D299" s="258"/>
      <c r="E299" s="258"/>
      <c r="F299" s="258"/>
      <c r="G299" s="4"/>
      <c r="H299" s="5"/>
      <c r="I299" s="212"/>
      <c r="J299" s="254" t="str">
        <f>IF($H299="","",VLOOKUP($H299,TSギフト商品コード!$A$1:$H$10000,2,0))</f>
        <v/>
      </c>
      <c r="K299" s="184" t="str">
        <f>IF($H299="","",IF(EXACT(ASC(VLOOKUP($H299,TSギフト商品コード!$A$1:$H$10000,8,0)),1),VLOOKUP($H299,TSギフト商品コード!$A$1:$H$10000,3,0),ROUNDDOWN((1-$I$6)*VLOOKUP($H299,TSギフト商品コード!$A$1:$H$10000,3,0),0)))</f>
        <v/>
      </c>
      <c r="L299" s="185" t="str">
        <f t="shared" si="4"/>
        <v/>
      </c>
      <c r="M299" s="288"/>
      <c r="N299" s="5"/>
      <c r="O299" s="5"/>
      <c r="P299" s="5"/>
      <c r="Q299" s="5"/>
      <c r="R299" s="256"/>
      <c r="S299" s="256"/>
      <c r="T299" s="5"/>
      <c r="U299" s="5"/>
      <c r="V299" s="265"/>
      <c r="W299" s="34"/>
      <c r="X299" s="211" t="str">
        <f>IF($H299="","",IF(EXACT(ASC(VLOOKUP($H299,TSギフト商品コード!$A$2:$H$10000,8,0)),1),VLOOKUP($H299,TSギフト商品コード!$A$2:$H$10000,4,0),IF($I$6=0%,VLOOKUP($H299,TSギフト商品コード!$A$2:$H$10000,4,0),IF($I$6=3%,VLOOKUP($H299,TSギフト商品コード!$A$2:$H$10000,5,0),IF($I$6=5%,VLOOKUP($H299,TSギフト商品コード!$A$2:$H$10000,6,0),IF($I$6=10%,VLOOKUP($H299,TSギフト商品コード!$A$2:$H$10000,7,0),""))))))</f>
        <v/>
      </c>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4"/>
      <c r="AZ299" s="34"/>
      <c r="BA299" s="34"/>
      <c r="BB299" s="34"/>
      <c r="BC299" s="34"/>
      <c r="BD299" s="34"/>
      <c r="BE299" s="34"/>
      <c r="BF299" s="34"/>
      <c r="BG299" s="34"/>
      <c r="BH299" s="34"/>
      <c r="BI299" s="34"/>
    </row>
    <row r="300" spans="1:61" s="183" customFormat="1" ht="20.100000000000001" customHeight="1" x14ac:dyDescent="0.15">
      <c r="A300" s="213">
        <v>290</v>
      </c>
      <c r="B300" s="136"/>
      <c r="C300" s="258"/>
      <c r="D300" s="258"/>
      <c r="E300" s="258"/>
      <c r="F300" s="258"/>
      <c r="G300" s="4"/>
      <c r="H300" s="5"/>
      <c r="I300" s="212"/>
      <c r="J300" s="254" t="str">
        <f>IF($H300="","",VLOOKUP($H300,TSギフト商品コード!$A$1:$H$10000,2,0))</f>
        <v/>
      </c>
      <c r="K300" s="184" t="str">
        <f>IF($H300="","",IF(EXACT(ASC(VLOOKUP($H300,TSギフト商品コード!$A$1:$H$10000,8,0)),1),VLOOKUP($H300,TSギフト商品コード!$A$1:$H$10000,3,0),ROUNDDOWN((1-$I$6)*VLOOKUP($H300,TSギフト商品コード!$A$1:$H$10000,3,0),0)))</f>
        <v/>
      </c>
      <c r="L300" s="185" t="str">
        <f t="shared" si="4"/>
        <v/>
      </c>
      <c r="M300" s="288"/>
      <c r="N300" s="5"/>
      <c r="O300" s="5"/>
      <c r="P300" s="5"/>
      <c r="Q300" s="5"/>
      <c r="R300" s="256"/>
      <c r="S300" s="256"/>
      <c r="T300" s="5"/>
      <c r="U300" s="5"/>
      <c r="V300" s="265"/>
      <c r="W300" s="34"/>
      <c r="X300" s="211" t="str">
        <f>IF($H300="","",IF(EXACT(ASC(VLOOKUP($H300,TSギフト商品コード!$A$2:$H$10000,8,0)),1),VLOOKUP($H300,TSギフト商品コード!$A$2:$H$10000,4,0),IF($I$6=0%,VLOOKUP($H300,TSギフト商品コード!$A$2:$H$10000,4,0),IF($I$6=3%,VLOOKUP($H300,TSギフト商品コード!$A$2:$H$10000,5,0),IF($I$6=5%,VLOOKUP($H300,TSギフト商品コード!$A$2:$H$10000,6,0),IF($I$6=10%,VLOOKUP($H300,TSギフト商品コード!$A$2:$H$10000,7,0),""))))))</f>
        <v/>
      </c>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c r="BG300" s="34"/>
      <c r="BH300" s="34"/>
      <c r="BI300" s="34"/>
    </row>
    <row r="301" spans="1:61" s="183" customFormat="1" ht="20.100000000000001" customHeight="1" x14ac:dyDescent="0.15">
      <c r="A301" s="213">
        <v>291</v>
      </c>
      <c r="B301" s="136"/>
      <c r="C301" s="258"/>
      <c r="D301" s="258"/>
      <c r="E301" s="258"/>
      <c r="F301" s="258"/>
      <c r="G301" s="4"/>
      <c r="H301" s="5"/>
      <c r="I301" s="212"/>
      <c r="J301" s="254" t="str">
        <f>IF($H301="","",VLOOKUP($H301,TSギフト商品コード!$A$1:$H$10000,2,0))</f>
        <v/>
      </c>
      <c r="K301" s="184" t="str">
        <f>IF($H301="","",IF(EXACT(ASC(VLOOKUP($H301,TSギフト商品コード!$A$1:$H$10000,8,0)),1),VLOOKUP($H301,TSギフト商品コード!$A$1:$H$10000,3,0),ROUNDDOWN((1-$I$6)*VLOOKUP($H301,TSギフト商品コード!$A$1:$H$10000,3,0),0)))</f>
        <v/>
      </c>
      <c r="L301" s="185" t="str">
        <f t="shared" si="4"/>
        <v/>
      </c>
      <c r="M301" s="288"/>
      <c r="N301" s="5"/>
      <c r="O301" s="5"/>
      <c r="P301" s="5"/>
      <c r="Q301" s="5"/>
      <c r="R301" s="256"/>
      <c r="S301" s="256"/>
      <c r="T301" s="5"/>
      <c r="U301" s="5"/>
      <c r="V301" s="265"/>
      <c r="W301" s="34"/>
      <c r="X301" s="211" t="str">
        <f>IF($H301="","",IF(EXACT(ASC(VLOOKUP($H301,TSギフト商品コード!$A$2:$H$10000,8,0)),1),VLOOKUP($H301,TSギフト商品コード!$A$2:$H$10000,4,0),IF($I$6=0%,VLOOKUP($H301,TSギフト商品コード!$A$2:$H$10000,4,0),IF($I$6=3%,VLOOKUP($H301,TSギフト商品コード!$A$2:$H$10000,5,0),IF($I$6=5%,VLOOKUP($H301,TSギフト商品コード!$A$2:$H$10000,6,0),IF($I$6=10%,VLOOKUP($H301,TSギフト商品コード!$A$2:$H$10000,7,0),""))))))</f>
        <v/>
      </c>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4"/>
      <c r="AZ301" s="34"/>
      <c r="BA301" s="34"/>
      <c r="BB301" s="34"/>
      <c r="BC301" s="34"/>
      <c r="BD301" s="34"/>
      <c r="BE301" s="34"/>
      <c r="BF301" s="34"/>
      <c r="BG301" s="34"/>
      <c r="BH301" s="34"/>
      <c r="BI301" s="34"/>
    </row>
    <row r="302" spans="1:61" s="183" customFormat="1" ht="20.100000000000001" customHeight="1" x14ac:dyDescent="0.15">
      <c r="A302" s="213">
        <v>292</v>
      </c>
      <c r="B302" s="136"/>
      <c r="C302" s="258"/>
      <c r="D302" s="258"/>
      <c r="E302" s="258"/>
      <c r="F302" s="258"/>
      <c r="G302" s="4"/>
      <c r="H302" s="5"/>
      <c r="I302" s="212"/>
      <c r="J302" s="254" t="str">
        <f>IF($H302="","",VLOOKUP($H302,TSギフト商品コード!$A$1:$H$10000,2,0))</f>
        <v/>
      </c>
      <c r="K302" s="184" t="str">
        <f>IF($H302="","",IF(EXACT(ASC(VLOOKUP($H302,TSギフト商品コード!$A$1:$H$10000,8,0)),1),VLOOKUP($H302,TSギフト商品コード!$A$1:$H$10000,3,0),ROUNDDOWN((1-$I$6)*VLOOKUP($H302,TSギフト商品コード!$A$1:$H$10000,3,0),0)))</f>
        <v/>
      </c>
      <c r="L302" s="185" t="str">
        <f t="shared" si="4"/>
        <v/>
      </c>
      <c r="M302" s="288"/>
      <c r="N302" s="5"/>
      <c r="O302" s="5"/>
      <c r="P302" s="5"/>
      <c r="Q302" s="5"/>
      <c r="R302" s="256"/>
      <c r="S302" s="256"/>
      <c r="T302" s="5"/>
      <c r="U302" s="5"/>
      <c r="V302" s="265"/>
      <c r="W302" s="34"/>
      <c r="X302" s="211" t="str">
        <f>IF($H302="","",IF(EXACT(ASC(VLOOKUP($H302,TSギフト商品コード!$A$2:$H$10000,8,0)),1),VLOOKUP($H302,TSギフト商品コード!$A$2:$H$10000,4,0),IF($I$6=0%,VLOOKUP($H302,TSギフト商品コード!$A$2:$H$10000,4,0),IF($I$6=3%,VLOOKUP($H302,TSギフト商品コード!$A$2:$H$10000,5,0),IF($I$6=5%,VLOOKUP($H302,TSギフト商品コード!$A$2:$H$10000,6,0),IF($I$6=10%,VLOOKUP($H302,TSギフト商品コード!$A$2:$H$10000,7,0),""))))))</f>
        <v/>
      </c>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4"/>
      <c r="AZ302" s="34"/>
      <c r="BA302" s="34"/>
      <c r="BB302" s="34"/>
      <c r="BC302" s="34"/>
      <c r="BD302" s="34"/>
      <c r="BE302" s="34"/>
      <c r="BF302" s="34"/>
      <c r="BG302" s="34"/>
      <c r="BH302" s="34"/>
      <c r="BI302" s="34"/>
    </row>
    <row r="303" spans="1:61" s="183" customFormat="1" ht="20.100000000000001" customHeight="1" x14ac:dyDescent="0.15">
      <c r="A303" s="213">
        <v>293</v>
      </c>
      <c r="B303" s="136"/>
      <c r="C303" s="258"/>
      <c r="D303" s="258"/>
      <c r="E303" s="258"/>
      <c r="F303" s="258"/>
      <c r="G303" s="4"/>
      <c r="H303" s="5"/>
      <c r="I303" s="212"/>
      <c r="J303" s="254" t="str">
        <f>IF($H303="","",VLOOKUP($H303,TSギフト商品コード!$A$1:$H$10000,2,0))</f>
        <v/>
      </c>
      <c r="K303" s="184" t="str">
        <f>IF($H303="","",IF(EXACT(ASC(VLOOKUP($H303,TSギフト商品コード!$A$1:$H$10000,8,0)),1),VLOOKUP($H303,TSギフト商品コード!$A$1:$H$10000,3,0),ROUNDDOWN((1-$I$6)*VLOOKUP($H303,TSギフト商品コード!$A$1:$H$10000,3,0),0)))</f>
        <v/>
      </c>
      <c r="L303" s="185" t="str">
        <f t="shared" si="4"/>
        <v/>
      </c>
      <c r="M303" s="288"/>
      <c r="N303" s="5"/>
      <c r="O303" s="5"/>
      <c r="P303" s="5"/>
      <c r="Q303" s="5"/>
      <c r="R303" s="256"/>
      <c r="S303" s="256"/>
      <c r="T303" s="5"/>
      <c r="U303" s="5"/>
      <c r="V303" s="265"/>
      <c r="W303" s="34"/>
      <c r="X303" s="211" t="str">
        <f>IF($H303="","",IF(EXACT(ASC(VLOOKUP($H303,TSギフト商品コード!$A$2:$H$10000,8,0)),1),VLOOKUP($H303,TSギフト商品コード!$A$2:$H$10000,4,0),IF($I$6=0%,VLOOKUP($H303,TSギフト商品コード!$A$2:$H$10000,4,0),IF($I$6=3%,VLOOKUP($H303,TSギフト商品コード!$A$2:$H$10000,5,0),IF($I$6=5%,VLOOKUP($H303,TSギフト商品コード!$A$2:$H$10000,6,0),IF($I$6=10%,VLOOKUP($H303,TSギフト商品コード!$A$2:$H$10000,7,0),""))))))</f>
        <v/>
      </c>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4"/>
      <c r="AZ303" s="34"/>
      <c r="BA303" s="34"/>
      <c r="BB303" s="34"/>
      <c r="BC303" s="34"/>
      <c r="BD303" s="34"/>
      <c r="BE303" s="34"/>
      <c r="BF303" s="34"/>
      <c r="BG303" s="34"/>
      <c r="BH303" s="34"/>
      <c r="BI303" s="34"/>
    </row>
    <row r="304" spans="1:61" s="183" customFormat="1" ht="20.100000000000001" customHeight="1" x14ac:dyDescent="0.15">
      <c r="A304" s="213">
        <v>294</v>
      </c>
      <c r="B304" s="136"/>
      <c r="C304" s="258"/>
      <c r="D304" s="258"/>
      <c r="E304" s="258"/>
      <c r="F304" s="258"/>
      <c r="G304" s="4"/>
      <c r="H304" s="5"/>
      <c r="I304" s="212"/>
      <c r="J304" s="254" t="str">
        <f>IF($H304="","",VLOOKUP($H304,TSギフト商品コード!$A$1:$H$10000,2,0))</f>
        <v/>
      </c>
      <c r="K304" s="184" t="str">
        <f>IF($H304="","",IF(EXACT(ASC(VLOOKUP($H304,TSギフト商品コード!$A$1:$H$10000,8,0)),1),VLOOKUP($H304,TSギフト商品コード!$A$1:$H$10000,3,0),ROUNDDOWN((1-$I$6)*VLOOKUP($H304,TSギフト商品コード!$A$1:$H$10000,3,0),0)))</f>
        <v/>
      </c>
      <c r="L304" s="185" t="str">
        <f t="shared" si="4"/>
        <v/>
      </c>
      <c r="M304" s="288"/>
      <c r="N304" s="5"/>
      <c r="O304" s="5"/>
      <c r="P304" s="5"/>
      <c r="Q304" s="5"/>
      <c r="R304" s="256"/>
      <c r="S304" s="256"/>
      <c r="T304" s="5"/>
      <c r="U304" s="5"/>
      <c r="V304" s="265"/>
      <c r="W304" s="34"/>
      <c r="X304" s="211" t="str">
        <f>IF($H304="","",IF(EXACT(ASC(VLOOKUP($H304,TSギフト商品コード!$A$2:$H$10000,8,0)),1),VLOOKUP($H304,TSギフト商品コード!$A$2:$H$10000,4,0),IF($I$6=0%,VLOOKUP($H304,TSギフト商品コード!$A$2:$H$10000,4,0),IF($I$6=3%,VLOOKUP($H304,TSギフト商品コード!$A$2:$H$10000,5,0),IF($I$6=5%,VLOOKUP($H304,TSギフト商品コード!$A$2:$H$10000,6,0),IF($I$6=10%,VLOOKUP($H304,TSギフト商品コード!$A$2:$H$10000,7,0),""))))))</f>
        <v/>
      </c>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A304" s="34"/>
      <c r="BB304" s="34"/>
      <c r="BC304" s="34"/>
      <c r="BD304" s="34"/>
      <c r="BE304" s="34"/>
      <c r="BF304" s="34"/>
      <c r="BG304" s="34"/>
      <c r="BH304" s="34"/>
      <c r="BI304" s="34"/>
    </row>
    <row r="305" spans="1:61" s="183" customFormat="1" ht="20.100000000000001" customHeight="1" x14ac:dyDescent="0.15">
      <c r="A305" s="213">
        <v>295</v>
      </c>
      <c r="B305" s="136"/>
      <c r="C305" s="258"/>
      <c r="D305" s="258"/>
      <c r="E305" s="258"/>
      <c r="F305" s="258"/>
      <c r="G305" s="4"/>
      <c r="H305" s="5"/>
      <c r="I305" s="212"/>
      <c r="J305" s="254" t="str">
        <f>IF($H305="","",VLOOKUP($H305,TSギフト商品コード!$A$1:$H$10000,2,0))</f>
        <v/>
      </c>
      <c r="K305" s="184" t="str">
        <f>IF($H305="","",IF(EXACT(ASC(VLOOKUP($H305,TSギフト商品コード!$A$1:$H$10000,8,0)),1),VLOOKUP($H305,TSギフト商品コード!$A$1:$H$10000,3,0),ROUNDDOWN((1-$I$6)*VLOOKUP($H305,TSギフト商品コード!$A$1:$H$10000,3,0),0)))</f>
        <v/>
      </c>
      <c r="L305" s="185" t="str">
        <f t="shared" si="4"/>
        <v/>
      </c>
      <c r="M305" s="288"/>
      <c r="N305" s="5"/>
      <c r="O305" s="5"/>
      <c r="P305" s="5"/>
      <c r="Q305" s="5"/>
      <c r="R305" s="256"/>
      <c r="S305" s="256"/>
      <c r="T305" s="5"/>
      <c r="U305" s="5"/>
      <c r="V305" s="265"/>
      <c r="W305" s="34"/>
      <c r="X305" s="211" t="str">
        <f>IF($H305="","",IF(EXACT(ASC(VLOOKUP($H305,TSギフト商品コード!$A$2:$H$10000,8,0)),1),VLOOKUP($H305,TSギフト商品コード!$A$2:$H$10000,4,0),IF($I$6=0%,VLOOKUP($H305,TSギフト商品コード!$A$2:$H$10000,4,0),IF($I$6=3%,VLOOKUP($H305,TSギフト商品コード!$A$2:$H$10000,5,0),IF($I$6=5%,VLOOKUP($H305,TSギフト商品コード!$A$2:$H$10000,6,0),IF($I$6=10%,VLOOKUP($H305,TSギフト商品コード!$A$2:$H$10000,7,0),""))))))</f>
        <v/>
      </c>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4"/>
      <c r="AZ305" s="34"/>
      <c r="BA305" s="34"/>
      <c r="BB305" s="34"/>
      <c r="BC305" s="34"/>
      <c r="BD305" s="34"/>
      <c r="BE305" s="34"/>
      <c r="BF305" s="34"/>
      <c r="BG305" s="34"/>
      <c r="BH305" s="34"/>
      <c r="BI305" s="34"/>
    </row>
    <row r="306" spans="1:61" s="183" customFormat="1" ht="20.100000000000001" customHeight="1" x14ac:dyDescent="0.15">
      <c r="A306" s="213">
        <v>296</v>
      </c>
      <c r="B306" s="136"/>
      <c r="C306" s="258"/>
      <c r="D306" s="258"/>
      <c r="E306" s="258"/>
      <c r="F306" s="258"/>
      <c r="G306" s="4"/>
      <c r="H306" s="5"/>
      <c r="I306" s="212"/>
      <c r="J306" s="254" t="str">
        <f>IF($H306="","",VLOOKUP($H306,TSギフト商品コード!$A$1:$H$10000,2,0))</f>
        <v/>
      </c>
      <c r="K306" s="184" t="str">
        <f>IF($H306="","",IF(EXACT(ASC(VLOOKUP($H306,TSギフト商品コード!$A$1:$H$10000,8,0)),1),VLOOKUP($H306,TSギフト商品コード!$A$1:$H$10000,3,0),ROUNDDOWN((1-$I$6)*VLOOKUP($H306,TSギフト商品コード!$A$1:$H$10000,3,0),0)))</f>
        <v/>
      </c>
      <c r="L306" s="185" t="str">
        <f t="shared" si="4"/>
        <v/>
      </c>
      <c r="M306" s="288"/>
      <c r="N306" s="5"/>
      <c r="O306" s="5"/>
      <c r="P306" s="5"/>
      <c r="Q306" s="5"/>
      <c r="R306" s="256"/>
      <c r="S306" s="256"/>
      <c r="T306" s="5"/>
      <c r="U306" s="5"/>
      <c r="V306" s="265"/>
      <c r="W306" s="34"/>
      <c r="X306" s="211" t="str">
        <f>IF($H306="","",IF(EXACT(ASC(VLOOKUP($H306,TSギフト商品コード!$A$2:$H$10000,8,0)),1),VLOOKUP($H306,TSギフト商品コード!$A$2:$H$10000,4,0),IF($I$6=0%,VLOOKUP($H306,TSギフト商品コード!$A$2:$H$10000,4,0),IF($I$6=3%,VLOOKUP($H306,TSギフト商品コード!$A$2:$H$10000,5,0),IF($I$6=5%,VLOOKUP($H306,TSギフト商品コード!$A$2:$H$10000,6,0),IF($I$6=10%,VLOOKUP($H306,TSギフト商品コード!$A$2:$H$10000,7,0),""))))))</f>
        <v/>
      </c>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c r="BG306" s="34"/>
      <c r="BH306" s="34"/>
      <c r="BI306" s="34"/>
    </row>
    <row r="307" spans="1:61" s="183" customFormat="1" ht="20.100000000000001" customHeight="1" x14ac:dyDescent="0.15">
      <c r="A307" s="213">
        <v>297</v>
      </c>
      <c r="B307" s="136"/>
      <c r="C307" s="258"/>
      <c r="D307" s="258"/>
      <c r="E307" s="258"/>
      <c r="F307" s="258"/>
      <c r="G307" s="4"/>
      <c r="H307" s="5"/>
      <c r="I307" s="212"/>
      <c r="J307" s="254" t="str">
        <f>IF($H307="","",VLOOKUP($H307,TSギフト商品コード!$A$1:$H$10000,2,0))</f>
        <v/>
      </c>
      <c r="K307" s="184" t="str">
        <f>IF($H307="","",IF(EXACT(ASC(VLOOKUP($H307,TSギフト商品コード!$A$1:$H$10000,8,0)),1),VLOOKUP($H307,TSギフト商品コード!$A$1:$H$10000,3,0),ROUNDDOWN((1-$I$6)*VLOOKUP($H307,TSギフト商品コード!$A$1:$H$10000,3,0),0)))</f>
        <v/>
      </c>
      <c r="L307" s="185" t="str">
        <f t="shared" si="4"/>
        <v/>
      </c>
      <c r="M307" s="288"/>
      <c r="N307" s="5"/>
      <c r="O307" s="5"/>
      <c r="P307" s="5"/>
      <c r="Q307" s="5"/>
      <c r="R307" s="256"/>
      <c r="S307" s="256"/>
      <c r="T307" s="5"/>
      <c r="U307" s="5"/>
      <c r="V307" s="265"/>
      <c r="W307" s="34"/>
      <c r="X307" s="211" t="str">
        <f>IF($H307="","",IF(EXACT(ASC(VLOOKUP($H307,TSギフト商品コード!$A$2:$H$10000,8,0)),1),VLOOKUP($H307,TSギフト商品コード!$A$2:$H$10000,4,0),IF($I$6=0%,VLOOKUP($H307,TSギフト商品コード!$A$2:$H$10000,4,0),IF($I$6=3%,VLOOKUP($H307,TSギフト商品コード!$A$2:$H$10000,5,0),IF($I$6=5%,VLOOKUP($H307,TSギフト商品コード!$A$2:$H$10000,6,0),IF($I$6=10%,VLOOKUP($H307,TSギフト商品コード!$A$2:$H$10000,7,0),""))))))</f>
        <v/>
      </c>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A307" s="34"/>
      <c r="BB307" s="34"/>
      <c r="BC307" s="34"/>
      <c r="BD307" s="34"/>
      <c r="BE307" s="34"/>
      <c r="BF307" s="34"/>
      <c r="BG307" s="34"/>
      <c r="BH307" s="34"/>
      <c r="BI307" s="34"/>
    </row>
    <row r="308" spans="1:61" s="183" customFormat="1" ht="20.100000000000001" customHeight="1" x14ac:dyDescent="0.15">
      <c r="A308" s="213">
        <v>298</v>
      </c>
      <c r="B308" s="136"/>
      <c r="C308" s="258"/>
      <c r="D308" s="258"/>
      <c r="E308" s="258"/>
      <c r="F308" s="258"/>
      <c r="G308" s="4"/>
      <c r="H308" s="5"/>
      <c r="I308" s="212"/>
      <c r="J308" s="254" t="str">
        <f>IF($H308="","",VLOOKUP($H308,TSギフト商品コード!$A$1:$H$10000,2,0))</f>
        <v/>
      </c>
      <c r="K308" s="184" t="str">
        <f>IF($H308="","",IF(EXACT(ASC(VLOOKUP($H308,TSギフト商品コード!$A$1:$H$10000,8,0)),1),VLOOKUP($H308,TSギフト商品コード!$A$1:$H$10000,3,0),ROUNDDOWN((1-$I$6)*VLOOKUP($H308,TSギフト商品コード!$A$1:$H$10000,3,0),0)))</f>
        <v/>
      </c>
      <c r="L308" s="185" t="str">
        <f t="shared" si="4"/>
        <v/>
      </c>
      <c r="M308" s="288"/>
      <c r="N308" s="5"/>
      <c r="O308" s="5"/>
      <c r="P308" s="5"/>
      <c r="Q308" s="5"/>
      <c r="R308" s="256"/>
      <c r="S308" s="256"/>
      <c r="T308" s="5"/>
      <c r="U308" s="5"/>
      <c r="V308" s="265"/>
      <c r="W308" s="34"/>
      <c r="X308" s="211" t="str">
        <f>IF($H308="","",IF(EXACT(ASC(VLOOKUP($H308,TSギフト商品コード!$A$2:$H$10000,8,0)),1),VLOOKUP($H308,TSギフト商品コード!$A$2:$H$10000,4,0),IF($I$6=0%,VLOOKUP($H308,TSギフト商品コード!$A$2:$H$10000,4,0),IF($I$6=3%,VLOOKUP($H308,TSギフト商品コード!$A$2:$H$10000,5,0),IF($I$6=5%,VLOOKUP($H308,TSギフト商品コード!$A$2:$H$10000,6,0),IF($I$6=10%,VLOOKUP($H308,TSギフト商品コード!$A$2:$H$10000,7,0),""))))))</f>
        <v/>
      </c>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A308" s="34"/>
      <c r="BB308" s="34"/>
      <c r="BC308" s="34"/>
      <c r="BD308" s="34"/>
      <c r="BE308" s="34"/>
      <c r="BF308" s="34"/>
      <c r="BG308" s="34"/>
      <c r="BH308" s="34"/>
      <c r="BI308" s="34"/>
    </row>
    <row r="309" spans="1:61" s="183" customFormat="1" ht="20.100000000000001" customHeight="1" x14ac:dyDescent="0.15">
      <c r="A309" s="213">
        <v>299</v>
      </c>
      <c r="B309" s="136"/>
      <c r="C309" s="258"/>
      <c r="D309" s="258"/>
      <c r="E309" s="258"/>
      <c r="F309" s="258"/>
      <c r="G309" s="4"/>
      <c r="H309" s="5"/>
      <c r="I309" s="212"/>
      <c r="J309" s="254" t="str">
        <f>IF($H309="","",VLOOKUP($H309,TSギフト商品コード!$A$1:$H$10000,2,0))</f>
        <v/>
      </c>
      <c r="K309" s="184" t="str">
        <f>IF($H309="","",IF(EXACT(ASC(VLOOKUP($H309,TSギフト商品コード!$A$1:$H$10000,8,0)),1),VLOOKUP($H309,TSギフト商品コード!$A$1:$H$10000,3,0),ROUNDDOWN((1-$I$6)*VLOOKUP($H309,TSギフト商品コード!$A$1:$H$10000,3,0),0)))</f>
        <v/>
      </c>
      <c r="L309" s="185" t="str">
        <f t="shared" si="4"/>
        <v/>
      </c>
      <c r="M309" s="288"/>
      <c r="N309" s="5"/>
      <c r="O309" s="5"/>
      <c r="P309" s="5"/>
      <c r="Q309" s="5"/>
      <c r="R309" s="256"/>
      <c r="S309" s="256"/>
      <c r="T309" s="5"/>
      <c r="U309" s="5"/>
      <c r="V309" s="265"/>
      <c r="W309" s="34"/>
      <c r="X309" s="211" t="str">
        <f>IF($H309="","",IF(EXACT(ASC(VLOOKUP($H309,TSギフト商品コード!$A$2:$H$10000,8,0)),1),VLOOKUP($H309,TSギフト商品コード!$A$2:$H$10000,4,0),IF($I$6=0%,VLOOKUP($H309,TSギフト商品コード!$A$2:$H$10000,4,0),IF($I$6=3%,VLOOKUP($H309,TSギフト商品コード!$A$2:$H$10000,5,0),IF($I$6=5%,VLOOKUP($H309,TSギフト商品コード!$A$2:$H$10000,6,0),IF($I$6=10%,VLOOKUP($H309,TSギフト商品コード!$A$2:$H$10000,7,0),""))))))</f>
        <v/>
      </c>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c r="AZ309" s="34"/>
      <c r="BA309" s="34"/>
      <c r="BB309" s="34"/>
      <c r="BC309" s="34"/>
      <c r="BD309" s="34"/>
      <c r="BE309" s="34"/>
      <c r="BF309" s="34"/>
      <c r="BG309" s="34"/>
      <c r="BH309" s="34"/>
      <c r="BI309" s="34"/>
    </row>
    <row r="310" spans="1:61" s="183" customFormat="1" ht="20.100000000000001" customHeight="1" x14ac:dyDescent="0.15">
      <c r="A310" s="213">
        <v>300</v>
      </c>
      <c r="B310" s="136"/>
      <c r="C310" s="258"/>
      <c r="D310" s="258"/>
      <c r="E310" s="258"/>
      <c r="F310" s="258"/>
      <c r="G310" s="4"/>
      <c r="H310" s="5"/>
      <c r="I310" s="212"/>
      <c r="J310" s="254" t="str">
        <f>IF($H310="","",VLOOKUP($H310,TSギフト商品コード!$A$1:$H$10000,2,0))</f>
        <v/>
      </c>
      <c r="K310" s="184" t="str">
        <f>IF($H310="","",IF(EXACT(ASC(VLOOKUP($H310,TSギフト商品コード!$A$1:$H$10000,8,0)),1),VLOOKUP($H310,TSギフト商品コード!$A$1:$H$10000,3,0),ROUNDDOWN((1-$I$6)*VLOOKUP($H310,TSギフト商品コード!$A$1:$H$10000,3,0),0)))</f>
        <v/>
      </c>
      <c r="L310" s="185" t="str">
        <f t="shared" si="4"/>
        <v/>
      </c>
      <c r="M310" s="288"/>
      <c r="N310" s="5"/>
      <c r="O310" s="5"/>
      <c r="P310" s="5"/>
      <c r="Q310" s="5"/>
      <c r="R310" s="256"/>
      <c r="S310" s="256"/>
      <c r="T310" s="5"/>
      <c r="U310" s="5"/>
      <c r="V310" s="265"/>
      <c r="W310" s="34"/>
      <c r="X310" s="211" t="str">
        <f>IF($H310="","",IF(EXACT(ASC(VLOOKUP($H310,TSギフト商品コード!$A$2:$H$10000,8,0)),1),VLOOKUP($H310,TSギフト商品コード!$A$2:$H$10000,4,0),IF($I$6=0%,VLOOKUP($H310,TSギフト商品コード!$A$2:$H$10000,4,0),IF($I$6=3%,VLOOKUP($H310,TSギフト商品コード!$A$2:$H$10000,5,0),IF($I$6=5%,VLOOKUP($H310,TSギフト商品コード!$A$2:$H$10000,6,0),IF($I$6=10%,VLOOKUP($H310,TSギフト商品コード!$A$2:$H$10000,7,0),""))))))</f>
        <v/>
      </c>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4"/>
      <c r="AZ310" s="34"/>
      <c r="BA310" s="34"/>
      <c r="BB310" s="34"/>
      <c r="BC310" s="34"/>
      <c r="BD310" s="34"/>
      <c r="BE310" s="34"/>
      <c r="BF310" s="34"/>
      <c r="BG310" s="34"/>
      <c r="BH310" s="34"/>
      <c r="BI310" s="34"/>
    </row>
    <row r="311" spans="1:61" s="183" customFormat="1" ht="20.100000000000001" customHeight="1" x14ac:dyDescent="0.15">
      <c r="A311" s="213">
        <v>301</v>
      </c>
      <c r="B311" s="136"/>
      <c r="C311" s="258"/>
      <c r="D311" s="258"/>
      <c r="E311" s="258"/>
      <c r="F311" s="258"/>
      <c r="G311" s="4"/>
      <c r="H311" s="5"/>
      <c r="I311" s="212"/>
      <c r="J311" s="254" t="str">
        <f>IF($H311="","",VLOOKUP($H311,TSギフト商品コード!$A$1:$H$10000,2,0))</f>
        <v/>
      </c>
      <c r="K311" s="184" t="str">
        <f>IF($H311="","",IF(EXACT(ASC(VLOOKUP($H311,TSギフト商品コード!$A$1:$H$10000,8,0)),1),VLOOKUP($H311,TSギフト商品コード!$A$1:$H$10000,3,0),ROUNDDOWN((1-$I$6)*VLOOKUP($H311,TSギフト商品コード!$A$1:$H$10000,3,0),0)))</f>
        <v/>
      </c>
      <c r="L311" s="185" t="str">
        <f t="shared" si="4"/>
        <v/>
      </c>
      <c r="M311" s="288"/>
      <c r="N311" s="5"/>
      <c r="O311" s="5"/>
      <c r="P311" s="5"/>
      <c r="Q311" s="5"/>
      <c r="R311" s="256"/>
      <c r="S311" s="256"/>
      <c r="T311" s="5"/>
      <c r="U311" s="5"/>
      <c r="V311" s="265"/>
      <c r="W311" s="34"/>
      <c r="X311" s="211" t="str">
        <f>IF($H311="","",IF(EXACT(ASC(VLOOKUP($H311,TSギフト商品コード!$A$2:$H$10000,8,0)),1),VLOOKUP($H311,TSギフト商品コード!$A$2:$H$10000,4,0),IF($I$6=0%,VLOOKUP($H311,TSギフト商品コード!$A$2:$H$10000,4,0),IF($I$6=3%,VLOOKUP($H311,TSギフト商品コード!$A$2:$H$10000,5,0),IF($I$6=5%,VLOOKUP($H311,TSギフト商品コード!$A$2:$H$10000,6,0),IF($I$6=10%,VLOOKUP($H311,TSギフト商品コード!$A$2:$H$10000,7,0),""))))))</f>
        <v/>
      </c>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c r="BG311" s="34"/>
      <c r="BH311" s="34"/>
      <c r="BI311" s="34"/>
    </row>
    <row r="312" spans="1:61" s="183" customFormat="1" ht="20.100000000000001" customHeight="1" x14ac:dyDescent="0.15">
      <c r="A312" s="213">
        <v>302</v>
      </c>
      <c r="B312" s="136"/>
      <c r="C312" s="258"/>
      <c r="D312" s="258"/>
      <c r="E312" s="258"/>
      <c r="F312" s="258"/>
      <c r="G312" s="4"/>
      <c r="H312" s="5"/>
      <c r="I312" s="212"/>
      <c r="J312" s="254" t="str">
        <f>IF($H312="","",VLOOKUP($H312,TSギフト商品コード!$A$1:$H$10000,2,0))</f>
        <v/>
      </c>
      <c r="K312" s="184" t="str">
        <f>IF($H312="","",IF(EXACT(ASC(VLOOKUP($H312,TSギフト商品コード!$A$1:$H$10000,8,0)),1),VLOOKUP($H312,TSギフト商品コード!$A$1:$H$10000,3,0),ROUNDDOWN((1-$I$6)*VLOOKUP($H312,TSギフト商品コード!$A$1:$H$10000,3,0),0)))</f>
        <v/>
      </c>
      <c r="L312" s="185" t="str">
        <f t="shared" si="4"/>
        <v/>
      </c>
      <c r="M312" s="288"/>
      <c r="N312" s="5"/>
      <c r="O312" s="5"/>
      <c r="P312" s="5"/>
      <c r="Q312" s="5"/>
      <c r="R312" s="256"/>
      <c r="S312" s="256"/>
      <c r="T312" s="5"/>
      <c r="U312" s="5"/>
      <c r="V312" s="265"/>
      <c r="W312" s="34"/>
      <c r="X312" s="211" t="str">
        <f>IF($H312="","",IF(EXACT(ASC(VLOOKUP($H312,TSギフト商品コード!$A$2:$H$10000,8,0)),1),VLOOKUP($H312,TSギフト商品コード!$A$2:$H$10000,4,0),IF($I$6=0%,VLOOKUP($H312,TSギフト商品コード!$A$2:$H$10000,4,0),IF($I$6=3%,VLOOKUP($H312,TSギフト商品コード!$A$2:$H$10000,5,0),IF($I$6=5%,VLOOKUP($H312,TSギフト商品コード!$A$2:$H$10000,6,0),IF($I$6=10%,VLOOKUP($H312,TSギフト商品コード!$A$2:$H$10000,7,0),""))))))</f>
        <v/>
      </c>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4"/>
      <c r="AZ312" s="34"/>
      <c r="BA312" s="34"/>
      <c r="BB312" s="34"/>
      <c r="BC312" s="34"/>
      <c r="BD312" s="34"/>
      <c r="BE312" s="34"/>
      <c r="BF312" s="34"/>
      <c r="BG312" s="34"/>
      <c r="BH312" s="34"/>
      <c r="BI312" s="34"/>
    </row>
    <row r="313" spans="1:61" s="183" customFormat="1" ht="20.100000000000001" customHeight="1" x14ac:dyDescent="0.15">
      <c r="A313" s="213">
        <v>303</v>
      </c>
      <c r="B313" s="136"/>
      <c r="C313" s="258"/>
      <c r="D313" s="258"/>
      <c r="E313" s="258"/>
      <c r="F313" s="258"/>
      <c r="G313" s="4"/>
      <c r="H313" s="5"/>
      <c r="I313" s="212"/>
      <c r="J313" s="254" t="str">
        <f>IF($H313="","",VLOOKUP($H313,TSギフト商品コード!$A$1:$H$10000,2,0))</f>
        <v/>
      </c>
      <c r="K313" s="184" t="str">
        <f>IF($H313="","",IF(EXACT(ASC(VLOOKUP($H313,TSギフト商品コード!$A$1:$H$10000,8,0)),1),VLOOKUP($H313,TSギフト商品コード!$A$1:$H$10000,3,0),ROUNDDOWN((1-$I$6)*VLOOKUP($H313,TSギフト商品コード!$A$1:$H$10000,3,0),0)))</f>
        <v/>
      </c>
      <c r="L313" s="185" t="str">
        <f t="shared" si="4"/>
        <v/>
      </c>
      <c r="M313" s="288"/>
      <c r="N313" s="5"/>
      <c r="O313" s="5"/>
      <c r="P313" s="5"/>
      <c r="Q313" s="5"/>
      <c r="R313" s="256"/>
      <c r="S313" s="256"/>
      <c r="T313" s="5"/>
      <c r="U313" s="5"/>
      <c r="V313" s="265"/>
      <c r="W313" s="34"/>
      <c r="X313" s="211" t="str">
        <f>IF($H313="","",IF(EXACT(ASC(VLOOKUP($H313,TSギフト商品コード!$A$2:$H$10000,8,0)),1),VLOOKUP($H313,TSギフト商品コード!$A$2:$H$10000,4,0),IF($I$6=0%,VLOOKUP($H313,TSギフト商品コード!$A$2:$H$10000,4,0),IF($I$6=3%,VLOOKUP($H313,TSギフト商品コード!$A$2:$H$10000,5,0),IF($I$6=5%,VLOOKUP($H313,TSギフト商品コード!$A$2:$H$10000,6,0),IF($I$6=10%,VLOOKUP($H313,TSギフト商品コード!$A$2:$H$10000,7,0),""))))))</f>
        <v/>
      </c>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c r="AZ313" s="34"/>
      <c r="BA313" s="34"/>
      <c r="BB313" s="34"/>
      <c r="BC313" s="34"/>
      <c r="BD313" s="34"/>
      <c r="BE313" s="34"/>
      <c r="BF313" s="34"/>
      <c r="BG313" s="34"/>
      <c r="BH313" s="34"/>
      <c r="BI313" s="34"/>
    </row>
    <row r="314" spans="1:61" s="183" customFormat="1" ht="20.100000000000001" customHeight="1" x14ac:dyDescent="0.15">
      <c r="A314" s="213">
        <v>304</v>
      </c>
      <c r="B314" s="136"/>
      <c r="C314" s="258"/>
      <c r="D314" s="258"/>
      <c r="E314" s="258"/>
      <c r="F314" s="258"/>
      <c r="G314" s="4"/>
      <c r="H314" s="5"/>
      <c r="I314" s="212"/>
      <c r="J314" s="254" t="str">
        <f>IF($H314="","",VLOOKUP($H314,TSギフト商品コード!$A$1:$H$10000,2,0))</f>
        <v/>
      </c>
      <c r="K314" s="184" t="str">
        <f>IF($H314="","",IF(EXACT(ASC(VLOOKUP($H314,TSギフト商品コード!$A$1:$H$10000,8,0)),1),VLOOKUP($H314,TSギフト商品コード!$A$1:$H$10000,3,0),ROUNDDOWN((1-$I$6)*VLOOKUP($H314,TSギフト商品コード!$A$1:$H$10000,3,0),0)))</f>
        <v/>
      </c>
      <c r="L314" s="185" t="str">
        <f t="shared" si="4"/>
        <v/>
      </c>
      <c r="M314" s="288"/>
      <c r="N314" s="5"/>
      <c r="O314" s="5"/>
      <c r="P314" s="5"/>
      <c r="Q314" s="5"/>
      <c r="R314" s="256"/>
      <c r="S314" s="256"/>
      <c r="T314" s="5"/>
      <c r="U314" s="5"/>
      <c r="V314" s="265"/>
      <c r="W314" s="34"/>
      <c r="X314" s="211" t="str">
        <f>IF($H314="","",IF(EXACT(ASC(VLOOKUP($H314,TSギフト商品コード!$A$2:$H$10000,8,0)),1),VLOOKUP($H314,TSギフト商品コード!$A$2:$H$10000,4,0),IF($I$6=0%,VLOOKUP($H314,TSギフト商品コード!$A$2:$H$10000,4,0),IF($I$6=3%,VLOOKUP($H314,TSギフト商品コード!$A$2:$H$10000,5,0),IF($I$6=5%,VLOOKUP($H314,TSギフト商品コード!$A$2:$H$10000,6,0),IF($I$6=10%,VLOOKUP($H314,TSギフト商品コード!$A$2:$H$10000,7,0),""))))))</f>
        <v/>
      </c>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c r="AX314" s="34"/>
      <c r="AY314" s="34"/>
      <c r="AZ314" s="34"/>
      <c r="BA314" s="34"/>
      <c r="BB314" s="34"/>
      <c r="BC314" s="34"/>
      <c r="BD314" s="34"/>
      <c r="BE314" s="34"/>
      <c r="BF314" s="34"/>
      <c r="BG314" s="34"/>
      <c r="BH314" s="34"/>
      <c r="BI314" s="34"/>
    </row>
    <row r="315" spans="1:61" s="183" customFormat="1" ht="20.100000000000001" customHeight="1" x14ac:dyDescent="0.15">
      <c r="A315" s="213">
        <v>305</v>
      </c>
      <c r="B315" s="136"/>
      <c r="C315" s="258"/>
      <c r="D315" s="258"/>
      <c r="E315" s="258"/>
      <c r="F315" s="258"/>
      <c r="G315" s="4"/>
      <c r="H315" s="5"/>
      <c r="I315" s="212"/>
      <c r="J315" s="254" t="str">
        <f>IF($H315="","",VLOOKUP($H315,TSギフト商品コード!$A$1:$H$10000,2,0))</f>
        <v/>
      </c>
      <c r="K315" s="184" t="str">
        <f>IF($H315="","",IF(EXACT(ASC(VLOOKUP($H315,TSギフト商品コード!$A$1:$H$10000,8,0)),1),VLOOKUP($H315,TSギフト商品コード!$A$1:$H$10000,3,0),ROUNDDOWN((1-$I$6)*VLOOKUP($H315,TSギフト商品コード!$A$1:$H$10000,3,0),0)))</f>
        <v/>
      </c>
      <c r="L315" s="185" t="str">
        <f t="shared" si="4"/>
        <v/>
      </c>
      <c r="M315" s="288"/>
      <c r="N315" s="5"/>
      <c r="O315" s="5"/>
      <c r="P315" s="5"/>
      <c r="Q315" s="5"/>
      <c r="R315" s="256"/>
      <c r="S315" s="256"/>
      <c r="T315" s="5"/>
      <c r="U315" s="5"/>
      <c r="V315" s="265"/>
      <c r="W315" s="34"/>
      <c r="X315" s="211" t="str">
        <f>IF($H315="","",IF(EXACT(ASC(VLOOKUP($H315,TSギフト商品コード!$A$2:$H$10000,8,0)),1),VLOOKUP($H315,TSギフト商品コード!$A$2:$H$10000,4,0),IF($I$6=0%,VLOOKUP($H315,TSギフト商品コード!$A$2:$H$10000,4,0),IF($I$6=3%,VLOOKUP($H315,TSギフト商品コード!$A$2:$H$10000,5,0),IF($I$6=5%,VLOOKUP($H315,TSギフト商品コード!$A$2:$H$10000,6,0),IF($I$6=10%,VLOOKUP($H315,TSギフト商品コード!$A$2:$H$10000,7,0),""))))))</f>
        <v/>
      </c>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c r="AX315" s="34"/>
      <c r="AY315" s="34"/>
      <c r="AZ315" s="34"/>
      <c r="BA315" s="34"/>
      <c r="BB315" s="34"/>
      <c r="BC315" s="34"/>
      <c r="BD315" s="34"/>
      <c r="BE315" s="34"/>
      <c r="BF315" s="34"/>
      <c r="BG315" s="34"/>
      <c r="BH315" s="34"/>
      <c r="BI315" s="34"/>
    </row>
    <row r="316" spans="1:61" s="183" customFormat="1" ht="20.100000000000001" customHeight="1" x14ac:dyDescent="0.15">
      <c r="A316" s="213">
        <v>306</v>
      </c>
      <c r="B316" s="136"/>
      <c r="C316" s="258"/>
      <c r="D316" s="258"/>
      <c r="E316" s="258"/>
      <c r="F316" s="258"/>
      <c r="G316" s="4"/>
      <c r="H316" s="5"/>
      <c r="I316" s="212"/>
      <c r="J316" s="254" t="str">
        <f>IF($H316="","",VLOOKUP($H316,TSギフト商品コード!$A$1:$H$10000,2,0))</f>
        <v/>
      </c>
      <c r="K316" s="184" t="str">
        <f>IF($H316="","",IF(EXACT(ASC(VLOOKUP($H316,TSギフト商品コード!$A$1:$H$10000,8,0)),1),VLOOKUP($H316,TSギフト商品コード!$A$1:$H$10000,3,0),ROUNDDOWN((1-$I$6)*VLOOKUP($H316,TSギフト商品コード!$A$1:$H$10000,3,0),0)))</f>
        <v/>
      </c>
      <c r="L316" s="185" t="str">
        <f t="shared" si="4"/>
        <v/>
      </c>
      <c r="M316" s="288"/>
      <c r="N316" s="5"/>
      <c r="O316" s="5"/>
      <c r="P316" s="5"/>
      <c r="Q316" s="5"/>
      <c r="R316" s="256"/>
      <c r="S316" s="256"/>
      <c r="T316" s="5"/>
      <c r="U316" s="5"/>
      <c r="V316" s="265"/>
      <c r="W316" s="34"/>
      <c r="X316" s="211" t="str">
        <f>IF($H316="","",IF(EXACT(ASC(VLOOKUP($H316,TSギフト商品コード!$A$2:$H$10000,8,0)),1),VLOOKUP($H316,TSギフト商品コード!$A$2:$H$10000,4,0),IF($I$6=0%,VLOOKUP($H316,TSギフト商品コード!$A$2:$H$10000,4,0),IF($I$6=3%,VLOOKUP($H316,TSギフト商品コード!$A$2:$H$10000,5,0),IF($I$6=5%,VLOOKUP($H316,TSギフト商品コード!$A$2:$H$10000,6,0),IF($I$6=10%,VLOOKUP($H316,TSギフト商品コード!$A$2:$H$10000,7,0),""))))))</f>
        <v/>
      </c>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A316" s="34"/>
      <c r="BB316" s="34"/>
      <c r="BC316" s="34"/>
      <c r="BD316" s="34"/>
      <c r="BE316" s="34"/>
      <c r="BF316" s="34"/>
      <c r="BG316" s="34"/>
      <c r="BH316" s="34"/>
      <c r="BI316" s="34"/>
    </row>
    <row r="317" spans="1:61" s="183" customFormat="1" ht="20.100000000000001" customHeight="1" x14ac:dyDescent="0.15">
      <c r="A317" s="213">
        <v>307</v>
      </c>
      <c r="B317" s="136"/>
      <c r="C317" s="258"/>
      <c r="D317" s="258"/>
      <c r="E317" s="258"/>
      <c r="F317" s="258"/>
      <c r="G317" s="4"/>
      <c r="H317" s="5"/>
      <c r="I317" s="212"/>
      <c r="J317" s="254" t="str">
        <f>IF($H317="","",VLOOKUP($H317,TSギフト商品コード!$A$1:$H$10000,2,0))</f>
        <v/>
      </c>
      <c r="K317" s="184" t="str">
        <f>IF($H317="","",IF(EXACT(ASC(VLOOKUP($H317,TSギフト商品コード!$A$1:$H$10000,8,0)),1),VLOOKUP($H317,TSギフト商品コード!$A$1:$H$10000,3,0),ROUNDDOWN((1-$I$6)*VLOOKUP($H317,TSギフト商品コード!$A$1:$H$10000,3,0),0)))</f>
        <v/>
      </c>
      <c r="L317" s="185" t="str">
        <f t="shared" si="4"/>
        <v/>
      </c>
      <c r="M317" s="288"/>
      <c r="N317" s="5"/>
      <c r="O317" s="5"/>
      <c r="P317" s="5"/>
      <c r="Q317" s="5"/>
      <c r="R317" s="256"/>
      <c r="S317" s="256"/>
      <c r="T317" s="5"/>
      <c r="U317" s="5"/>
      <c r="V317" s="265"/>
      <c r="W317" s="34"/>
      <c r="X317" s="211" t="str">
        <f>IF($H317="","",IF(EXACT(ASC(VLOOKUP($H317,TSギフト商品コード!$A$2:$H$10000,8,0)),1),VLOOKUP($H317,TSギフト商品コード!$A$2:$H$10000,4,0),IF($I$6=0%,VLOOKUP($H317,TSギフト商品コード!$A$2:$H$10000,4,0),IF($I$6=3%,VLOOKUP($H317,TSギフト商品コード!$A$2:$H$10000,5,0),IF($I$6=5%,VLOOKUP($H317,TSギフト商品コード!$A$2:$H$10000,6,0),IF($I$6=10%,VLOOKUP($H317,TSギフト商品コード!$A$2:$H$10000,7,0),""))))))</f>
        <v/>
      </c>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c r="AX317" s="34"/>
      <c r="AY317" s="34"/>
      <c r="AZ317" s="34"/>
      <c r="BA317" s="34"/>
      <c r="BB317" s="34"/>
      <c r="BC317" s="34"/>
      <c r="BD317" s="34"/>
      <c r="BE317" s="34"/>
      <c r="BF317" s="34"/>
      <c r="BG317" s="34"/>
      <c r="BH317" s="34"/>
      <c r="BI317" s="34"/>
    </row>
    <row r="318" spans="1:61" s="183" customFormat="1" ht="20.100000000000001" customHeight="1" x14ac:dyDescent="0.15">
      <c r="A318" s="213">
        <v>308</v>
      </c>
      <c r="B318" s="136"/>
      <c r="C318" s="258"/>
      <c r="D318" s="258"/>
      <c r="E318" s="258"/>
      <c r="F318" s="258"/>
      <c r="G318" s="4"/>
      <c r="H318" s="5"/>
      <c r="I318" s="212"/>
      <c r="J318" s="254" t="str">
        <f>IF($H318="","",VLOOKUP($H318,TSギフト商品コード!$A$1:$H$10000,2,0))</f>
        <v/>
      </c>
      <c r="K318" s="184" t="str">
        <f>IF($H318="","",IF(EXACT(ASC(VLOOKUP($H318,TSギフト商品コード!$A$1:$H$10000,8,0)),1),VLOOKUP($H318,TSギフト商品コード!$A$1:$H$10000,3,0),ROUNDDOWN((1-$I$6)*VLOOKUP($H318,TSギフト商品コード!$A$1:$H$10000,3,0),0)))</f>
        <v/>
      </c>
      <c r="L318" s="185" t="str">
        <f t="shared" si="4"/>
        <v/>
      </c>
      <c r="M318" s="288"/>
      <c r="N318" s="5"/>
      <c r="O318" s="5"/>
      <c r="P318" s="5"/>
      <c r="Q318" s="5"/>
      <c r="R318" s="256"/>
      <c r="S318" s="256"/>
      <c r="T318" s="5"/>
      <c r="U318" s="5"/>
      <c r="V318" s="265"/>
      <c r="W318" s="34"/>
      <c r="X318" s="211" t="str">
        <f>IF($H318="","",IF(EXACT(ASC(VLOOKUP($H318,TSギフト商品コード!$A$2:$H$10000,8,0)),1),VLOOKUP($H318,TSギフト商品コード!$A$2:$H$10000,4,0),IF($I$6=0%,VLOOKUP($H318,TSギフト商品コード!$A$2:$H$10000,4,0),IF($I$6=3%,VLOOKUP($H318,TSギフト商品コード!$A$2:$H$10000,5,0),IF($I$6=5%,VLOOKUP($H318,TSギフト商品コード!$A$2:$H$10000,6,0),IF($I$6=10%,VLOOKUP($H318,TSギフト商品コード!$A$2:$H$10000,7,0),""))))))</f>
        <v/>
      </c>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A318" s="34"/>
      <c r="BB318" s="34"/>
      <c r="BC318" s="34"/>
      <c r="BD318" s="34"/>
      <c r="BE318" s="34"/>
      <c r="BF318" s="34"/>
      <c r="BG318" s="34"/>
      <c r="BH318" s="34"/>
      <c r="BI318" s="34"/>
    </row>
    <row r="319" spans="1:61" s="183" customFormat="1" ht="20.100000000000001" customHeight="1" x14ac:dyDescent="0.15">
      <c r="A319" s="213">
        <v>309</v>
      </c>
      <c r="B319" s="136"/>
      <c r="C319" s="258"/>
      <c r="D319" s="258"/>
      <c r="E319" s="258"/>
      <c r="F319" s="258"/>
      <c r="G319" s="4"/>
      <c r="H319" s="5"/>
      <c r="I319" s="212"/>
      <c r="J319" s="254" t="str">
        <f>IF($H319="","",VLOOKUP($H319,TSギフト商品コード!$A$1:$H$10000,2,0))</f>
        <v/>
      </c>
      <c r="K319" s="184" t="str">
        <f>IF($H319="","",IF(EXACT(ASC(VLOOKUP($H319,TSギフト商品コード!$A$1:$H$10000,8,0)),1),VLOOKUP($H319,TSギフト商品コード!$A$1:$H$10000,3,0),ROUNDDOWN((1-$I$6)*VLOOKUP($H319,TSギフト商品コード!$A$1:$H$10000,3,0),0)))</f>
        <v/>
      </c>
      <c r="L319" s="185" t="str">
        <f t="shared" si="4"/>
        <v/>
      </c>
      <c r="M319" s="288"/>
      <c r="N319" s="5"/>
      <c r="O319" s="5"/>
      <c r="P319" s="5"/>
      <c r="Q319" s="5"/>
      <c r="R319" s="256"/>
      <c r="S319" s="256"/>
      <c r="T319" s="5"/>
      <c r="U319" s="5"/>
      <c r="V319" s="265"/>
      <c r="W319" s="34"/>
      <c r="X319" s="211" t="str">
        <f>IF($H319="","",IF(EXACT(ASC(VLOOKUP($H319,TSギフト商品コード!$A$2:$H$10000,8,0)),1),VLOOKUP($H319,TSギフト商品コード!$A$2:$H$10000,4,0),IF($I$6=0%,VLOOKUP($H319,TSギフト商品コード!$A$2:$H$10000,4,0),IF($I$6=3%,VLOOKUP($H319,TSギフト商品コード!$A$2:$H$10000,5,0),IF($I$6=5%,VLOOKUP($H319,TSギフト商品コード!$A$2:$H$10000,6,0),IF($I$6=10%,VLOOKUP($H319,TSギフト商品コード!$A$2:$H$10000,7,0),""))))))</f>
        <v/>
      </c>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A319" s="34"/>
      <c r="BB319" s="34"/>
      <c r="BC319" s="34"/>
      <c r="BD319" s="34"/>
      <c r="BE319" s="34"/>
      <c r="BF319" s="34"/>
      <c r="BG319" s="34"/>
      <c r="BH319" s="34"/>
      <c r="BI319" s="34"/>
    </row>
    <row r="320" spans="1:61" s="183" customFormat="1" ht="20.100000000000001" customHeight="1" x14ac:dyDescent="0.15">
      <c r="A320" s="213">
        <v>310</v>
      </c>
      <c r="B320" s="136"/>
      <c r="C320" s="258"/>
      <c r="D320" s="258"/>
      <c r="E320" s="258"/>
      <c r="F320" s="258"/>
      <c r="G320" s="4"/>
      <c r="H320" s="5"/>
      <c r="I320" s="212"/>
      <c r="J320" s="254" t="str">
        <f>IF($H320="","",VLOOKUP($H320,TSギフト商品コード!$A$1:$H$10000,2,0))</f>
        <v/>
      </c>
      <c r="K320" s="184" t="str">
        <f>IF($H320="","",IF(EXACT(ASC(VLOOKUP($H320,TSギフト商品コード!$A$1:$H$10000,8,0)),1),VLOOKUP($H320,TSギフト商品コード!$A$1:$H$10000,3,0),ROUNDDOWN((1-$I$6)*VLOOKUP($H320,TSギフト商品コード!$A$1:$H$10000,3,0),0)))</f>
        <v/>
      </c>
      <c r="L320" s="185" t="str">
        <f t="shared" si="4"/>
        <v/>
      </c>
      <c r="M320" s="288"/>
      <c r="N320" s="5"/>
      <c r="O320" s="5"/>
      <c r="P320" s="5"/>
      <c r="Q320" s="5"/>
      <c r="R320" s="256"/>
      <c r="S320" s="256"/>
      <c r="T320" s="5"/>
      <c r="U320" s="5"/>
      <c r="V320" s="265"/>
      <c r="W320" s="34"/>
      <c r="X320" s="211" t="str">
        <f>IF($H320="","",IF(EXACT(ASC(VLOOKUP($H320,TSギフト商品コード!$A$2:$H$10000,8,0)),1),VLOOKUP($H320,TSギフト商品コード!$A$2:$H$10000,4,0),IF($I$6=0%,VLOOKUP($H320,TSギフト商品コード!$A$2:$H$10000,4,0),IF($I$6=3%,VLOOKUP($H320,TSギフト商品コード!$A$2:$H$10000,5,0),IF($I$6=5%,VLOOKUP($H320,TSギフト商品コード!$A$2:$H$10000,6,0),IF($I$6=10%,VLOOKUP($H320,TSギフト商品コード!$A$2:$H$10000,7,0),""))))))</f>
        <v/>
      </c>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A320" s="34"/>
      <c r="BB320" s="34"/>
      <c r="BC320" s="34"/>
      <c r="BD320" s="34"/>
      <c r="BE320" s="34"/>
      <c r="BF320" s="34"/>
      <c r="BG320" s="34"/>
      <c r="BH320" s="34"/>
      <c r="BI320" s="34"/>
    </row>
    <row r="321" spans="1:61" s="183" customFormat="1" ht="20.100000000000001" customHeight="1" x14ac:dyDescent="0.15">
      <c r="A321" s="213">
        <v>311</v>
      </c>
      <c r="B321" s="136"/>
      <c r="C321" s="258"/>
      <c r="D321" s="258"/>
      <c r="E321" s="258"/>
      <c r="F321" s="258"/>
      <c r="G321" s="4"/>
      <c r="H321" s="5"/>
      <c r="I321" s="212"/>
      <c r="J321" s="254" t="str">
        <f>IF($H321="","",VLOOKUP($H321,TSギフト商品コード!$A$1:$H$10000,2,0))</f>
        <v/>
      </c>
      <c r="K321" s="184" t="str">
        <f>IF($H321="","",IF(EXACT(ASC(VLOOKUP($H321,TSギフト商品コード!$A$1:$H$10000,8,0)),1),VLOOKUP($H321,TSギフト商品コード!$A$1:$H$10000,3,0),ROUNDDOWN((1-$I$6)*VLOOKUP($H321,TSギフト商品コード!$A$1:$H$10000,3,0),0)))</f>
        <v/>
      </c>
      <c r="L321" s="185" t="str">
        <f t="shared" si="4"/>
        <v/>
      </c>
      <c r="M321" s="288"/>
      <c r="N321" s="5"/>
      <c r="O321" s="5"/>
      <c r="P321" s="5"/>
      <c r="Q321" s="5"/>
      <c r="R321" s="256"/>
      <c r="S321" s="256"/>
      <c r="T321" s="5"/>
      <c r="U321" s="5"/>
      <c r="V321" s="265"/>
      <c r="W321" s="34"/>
      <c r="X321" s="211" t="str">
        <f>IF($H321="","",IF(EXACT(ASC(VLOOKUP($H321,TSギフト商品コード!$A$2:$H$10000,8,0)),1),VLOOKUP($H321,TSギフト商品コード!$A$2:$H$10000,4,0),IF($I$6=0%,VLOOKUP($H321,TSギフト商品コード!$A$2:$H$10000,4,0),IF($I$6=3%,VLOOKUP($H321,TSギフト商品コード!$A$2:$H$10000,5,0),IF($I$6=5%,VLOOKUP($H321,TSギフト商品コード!$A$2:$H$10000,6,0),IF($I$6=10%,VLOOKUP($H321,TSギフト商品コード!$A$2:$H$10000,7,0),""))))))</f>
        <v/>
      </c>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A321" s="34"/>
      <c r="BB321" s="34"/>
      <c r="BC321" s="34"/>
      <c r="BD321" s="34"/>
      <c r="BE321" s="34"/>
      <c r="BF321" s="34"/>
      <c r="BG321" s="34"/>
      <c r="BH321" s="34"/>
      <c r="BI321" s="34"/>
    </row>
    <row r="322" spans="1:61" s="183" customFormat="1" ht="20.100000000000001" customHeight="1" x14ac:dyDescent="0.15">
      <c r="A322" s="213">
        <v>312</v>
      </c>
      <c r="B322" s="136"/>
      <c r="C322" s="258"/>
      <c r="D322" s="258"/>
      <c r="E322" s="258"/>
      <c r="F322" s="258"/>
      <c r="G322" s="4"/>
      <c r="H322" s="5"/>
      <c r="I322" s="212"/>
      <c r="J322" s="254" t="str">
        <f>IF($H322="","",VLOOKUP($H322,TSギフト商品コード!$A$1:$H$10000,2,0))</f>
        <v/>
      </c>
      <c r="K322" s="184" t="str">
        <f>IF($H322="","",IF(EXACT(ASC(VLOOKUP($H322,TSギフト商品コード!$A$1:$H$10000,8,0)),1),VLOOKUP($H322,TSギフト商品コード!$A$1:$H$10000,3,0),ROUNDDOWN((1-$I$6)*VLOOKUP($H322,TSギフト商品コード!$A$1:$H$10000,3,0),0)))</f>
        <v/>
      </c>
      <c r="L322" s="185" t="str">
        <f t="shared" si="4"/>
        <v/>
      </c>
      <c r="M322" s="288"/>
      <c r="N322" s="5"/>
      <c r="O322" s="5"/>
      <c r="P322" s="5"/>
      <c r="Q322" s="5"/>
      <c r="R322" s="256"/>
      <c r="S322" s="256"/>
      <c r="T322" s="5"/>
      <c r="U322" s="5"/>
      <c r="V322" s="265"/>
      <c r="W322" s="34"/>
      <c r="X322" s="211" t="str">
        <f>IF($H322="","",IF(EXACT(ASC(VLOOKUP($H322,TSギフト商品コード!$A$2:$H$10000,8,0)),1),VLOOKUP($H322,TSギフト商品コード!$A$2:$H$10000,4,0),IF($I$6=0%,VLOOKUP($H322,TSギフト商品コード!$A$2:$H$10000,4,0),IF($I$6=3%,VLOOKUP($H322,TSギフト商品コード!$A$2:$H$10000,5,0),IF($I$6=5%,VLOOKUP($H322,TSギフト商品コード!$A$2:$H$10000,6,0),IF($I$6=10%,VLOOKUP($H322,TSギフト商品コード!$A$2:$H$10000,7,0),""))))))</f>
        <v/>
      </c>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A322" s="34"/>
      <c r="BB322" s="34"/>
      <c r="BC322" s="34"/>
      <c r="BD322" s="34"/>
      <c r="BE322" s="34"/>
      <c r="BF322" s="34"/>
      <c r="BG322" s="34"/>
      <c r="BH322" s="34"/>
      <c r="BI322" s="34"/>
    </row>
    <row r="323" spans="1:61" s="183" customFormat="1" ht="20.100000000000001" customHeight="1" x14ac:dyDescent="0.15">
      <c r="A323" s="213">
        <v>313</v>
      </c>
      <c r="B323" s="136"/>
      <c r="C323" s="258"/>
      <c r="D323" s="258"/>
      <c r="E323" s="258"/>
      <c r="F323" s="258"/>
      <c r="G323" s="4"/>
      <c r="H323" s="5"/>
      <c r="I323" s="212"/>
      <c r="J323" s="254" t="str">
        <f>IF($H323="","",VLOOKUP($H323,TSギフト商品コード!$A$1:$H$10000,2,0))</f>
        <v/>
      </c>
      <c r="K323" s="184" t="str">
        <f>IF($H323="","",IF(EXACT(ASC(VLOOKUP($H323,TSギフト商品コード!$A$1:$H$10000,8,0)),1),VLOOKUP($H323,TSギフト商品コード!$A$1:$H$10000,3,0),ROUNDDOWN((1-$I$6)*VLOOKUP($H323,TSギフト商品コード!$A$1:$H$10000,3,0),0)))</f>
        <v/>
      </c>
      <c r="L323" s="185" t="str">
        <f t="shared" si="4"/>
        <v/>
      </c>
      <c r="M323" s="288"/>
      <c r="N323" s="5"/>
      <c r="O323" s="5"/>
      <c r="P323" s="5"/>
      <c r="Q323" s="5"/>
      <c r="R323" s="256"/>
      <c r="S323" s="256"/>
      <c r="T323" s="5"/>
      <c r="U323" s="5"/>
      <c r="V323" s="265"/>
      <c r="W323" s="34"/>
      <c r="X323" s="211" t="str">
        <f>IF($H323="","",IF(EXACT(ASC(VLOOKUP($H323,TSギフト商品コード!$A$2:$H$10000,8,0)),1),VLOOKUP($H323,TSギフト商品コード!$A$2:$H$10000,4,0),IF($I$6=0%,VLOOKUP($H323,TSギフト商品コード!$A$2:$H$10000,4,0),IF($I$6=3%,VLOOKUP($H323,TSギフト商品コード!$A$2:$H$10000,5,0),IF($I$6=5%,VLOOKUP($H323,TSギフト商品コード!$A$2:$H$10000,6,0),IF($I$6=10%,VLOOKUP($H323,TSギフト商品コード!$A$2:$H$10000,7,0),""))))))</f>
        <v/>
      </c>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A323" s="34"/>
      <c r="BB323" s="34"/>
      <c r="BC323" s="34"/>
      <c r="BD323" s="34"/>
      <c r="BE323" s="34"/>
      <c r="BF323" s="34"/>
      <c r="BG323" s="34"/>
      <c r="BH323" s="34"/>
      <c r="BI323" s="34"/>
    </row>
    <row r="324" spans="1:61" s="183" customFormat="1" ht="20.100000000000001" customHeight="1" x14ac:dyDescent="0.15">
      <c r="A324" s="213">
        <v>314</v>
      </c>
      <c r="B324" s="136"/>
      <c r="C324" s="258"/>
      <c r="D324" s="258"/>
      <c r="E324" s="258"/>
      <c r="F324" s="258"/>
      <c r="G324" s="4"/>
      <c r="H324" s="5"/>
      <c r="I324" s="212"/>
      <c r="J324" s="254" t="str">
        <f>IF($H324="","",VLOOKUP($H324,TSギフト商品コード!$A$1:$H$10000,2,0))</f>
        <v/>
      </c>
      <c r="K324" s="184" t="str">
        <f>IF($H324="","",IF(EXACT(ASC(VLOOKUP($H324,TSギフト商品コード!$A$1:$H$10000,8,0)),1),VLOOKUP($H324,TSギフト商品コード!$A$1:$H$10000,3,0),ROUNDDOWN((1-$I$6)*VLOOKUP($H324,TSギフト商品コード!$A$1:$H$10000,3,0),0)))</f>
        <v/>
      </c>
      <c r="L324" s="185" t="str">
        <f t="shared" si="4"/>
        <v/>
      </c>
      <c r="M324" s="288"/>
      <c r="N324" s="5"/>
      <c r="O324" s="5"/>
      <c r="P324" s="5"/>
      <c r="Q324" s="5"/>
      <c r="R324" s="256"/>
      <c r="S324" s="256"/>
      <c r="T324" s="5"/>
      <c r="U324" s="5"/>
      <c r="V324" s="265"/>
      <c r="W324" s="34"/>
      <c r="X324" s="211" t="str">
        <f>IF($H324="","",IF(EXACT(ASC(VLOOKUP($H324,TSギフト商品コード!$A$2:$H$10000,8,0)),1),VLOOKUP($H324,TSギフト商品コード!$A$2:$H$10000,4,0),IF($I$6=0%,VLOOKUP($H324,TSギフト商品コード!$A$2:$H$10000,4,0),IF($I$6=3%,VLOOKUP($H324,TSギフト商品コード!$A$2:$H$10000,5,0),IF($I$6=5%,VLOOKUP($H324,TSギフト商品コード!$A$2:$H$10000,6,0),IF($I$6=10%,VLOOKUP($H324,TSギフト商品コード!$A$2:$H$10000,7,0),""))))))</f>
        <v/>
      </c>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4"/>
      <c r="BG324" s="34"/>
      <c r="BH324" s="34"/>
      <c r="BI324" s="34"/>
    </row>
    <row r="325" spans="1:61" s="183" customFormat="1" ht="20.100000000000001" customHeight="1" x14ac:dyDescent="0.15">
      <c r="A325" s="213">
        <v>315</v>
      </c>
      <c r="B325" s="136"/>
      <c r="C325" s="258"/>
      <c r="D325" s="258"/>
      <c r="E325" s="258"/>
      <c r="F325" s="258"/>
      <c r="G325" s="4"/>
      <c r="H325" s="5"/>
      <c r="I325" s="212"/>
      <c r="J325" s="254" t="str">
        <f>IF($H325="","",VLOOKUP($H325,TSギフト商品コード!$A$1:$H$10000,2,0))</f>
        <v/>
      </c>
      <c r="K325" s="184" t="str">
        <f>IF($H325="","",IF(EXACT(ASC(VLOOKUP($H325,TSギフト商品コード!$A$1:$H$10000,8,0)),1),VLOOKUP($H325,TSギフト商品コード!$A$1:$H$10000,3,0),ROUNDDOWN((1-$I$6)*VLOOKUP($H325,TSギフト商品コード!$A$1:$H$10000,3,0),0)))</f>
        <v/>
      </c>
      <c r="L325" s="185" t="str">
        <f t="shared" si="4"/>
        <v/>
      </c>
      <c r="M325" s="288"/>
      <c r="N325" s="5"/>
      <c r="O325" s="5"/>
      <c r="P325" s="5"/>
      <c r="Q325" s="5"/>
      <c r="R325" s="256"/>
      <c r="S325" s="256"/>
      <c r="T325" s="5"/>
      <c r="U325" s="5"/>
      <c r="V325" s="265"/>
      <c r="W325" s="34"/>
      <c r="X325" s="211" t="str">
        <f>IF($H325="","",IF(EXACT(ASC(VLOOKUP($H325,TSギフト商品コード!$A$2:$H$10000,8,0)),1),VLOOKUP($H325,TSギフト商品コード!$A$2:$H$10000,4,0),IF($I$6=0%,VLOOKUP($H325,TSギフト商品コード!$A$2:$H$10000,4,0),IF($I$6=3%,VLOOKUP($H325,TSギフト商品コード!$A$2:$H$10000,5,0),IF($I$6=5%,VLOOKUP($H325,TSギフト商品コード!$A$2:$H$10000,6,0),IF($I$6=10%,VLOOKUP($H325,TSギフト商品コード!$A$2:$H$10000,7,0),""))))))</f>
        <v/>
      </c>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c r="AX325" s="34"/>
      <c r="AY325" s="34"/>
      <c r="AZ325" s="34"/>
      <c r="BA325" s="34"/>
      <c r="BB325" s="34"/>
      <c r="BC325" s="34"/>
      <c r="BD325" s="34"/>
      <c r="BE325" s="34"/>
      <c r="BF325" s="34"/>
      <c r="BG325" s="34"/>
      <c r="BH325" s="34"/>
      <c r="BI325" s="34"/>
    </row>
    <row r="326" spans="1:61" s="183" customFormat="1" ht="20.100000000000001" customHeight="1" x14ac:dyDescent="0.15">
      <c r="A326" s="213">
        <v>316</v>
      </c>
      <c r="B326" s="136"/>
      <c r="C326" s="258"/>
      <c r="D326" s="258"/>
      <c r="E326" s="258"/>
      <c r="F326" s="258"/>
      <c r="G326" s="4"/>
      <c r="H326" s="5"/>
      <c r="I326" s="212"/>
      <c r="J326" s="254" t="str">
        <f>IF($H326="","",VLOOKUP($H326,TSギフト商品コード!$A$1:$H$10000,2,0))</f>
        <v/>
      </c>
      <c r="K326" s="184" t="str">
        <f>IF($H326="","",IF(EXACT(ASC(VLOOKUP($H326,TSギフト商品コード!$A$1:$H$10000,8,0)),1),VLOOKUP($H326,TSギフト商品コード!$A$1:$H$10000,3,0),ROUNDDOWN((1-$I$6)*VLOOKUP($H326,TSギフト商品コード!$A$1:$H$10000,3,0),0)))</f>
        <v/>
      </c>
      <c r="L326" s="185" t="str">
        <f t="shared" si="4"/>
        <v/>
      </c>
      <c r="M326" s="288"/>
      <c r="N326" s="5"/>
      <c r="O326" s="5"/>
      <c r="P326" s="5"/>
      <c r="Q326" s="5"/>
      <c r="R326" s="256"/>
      <c r="S326" s="256"/>
      <c r="T326" s="5"/>
      <c r="U326" s="5"/>
      <c r="V326" s="265"/>
      <c r="W326" s="34"/>
      <c r="X326" s="211" t="str">
        <f>IF($H326="","",IF(EXACT(ASC(VLOOKUP($H326,TSギフト商品コード!$A$2:$H$10000,8,0)),1),VLOOKUP($H326,TSギフト商品コード!$A$2:$H$10000,4,0),IF($I$6=0%,VLOOKUP($H326,TSギフト商品コード!$A$2:$H$10000,4,0),IF($I$6=3%,VLOOKUP($H326,TSギフト商品コード!$A$2:$H$10000,5,0),IF($I$6=5%,VLOOKUP($H326,TSギフト商品コード!$A$2:$H$10000,6,0),IF($I$6=10%,VLOOKUP($H326,TSギフト商品コード!$A$2:$H$10000,7,0),""))))))</f>
        <v/>
      </c>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c r="BG326" s="34"/>
      <c r="BH326" s="34"/>
      <c r="BI326" s="34"/>
    </row>
    <row r="327" spans="1:61" s="183" customFormat="1" ht="20.100000000000001" customHeight="1" x14ac:dyDescent="0.15">
      <c r="A327" s="213">
        <v>317</v>
      </c>
      <c r="B327" s="136"/>
      <c r="C327" s="258"/>
      <c r="D327" s="258"/>
      <c r="E327" s="258"/>
      <c r="F327" s="258"/>
      <c r="G327" s="4"/>
      <c r="H327" s="5"/>
      <c r="I327" s="212"/>
      <c r="J327" s="254" t="str">
        <f>IF($H327="","",VLOOKUP($H327,TSギフト商品コード!$A$1:$H$10000,2,0))</f>
        <v/>
      </c>
      <c r="K327" s="184" t="str">
        <f>IF($H327="","",IF(EXACT(ASC(VLOOKUP($H327,TSギフト商品コード!$A$1:$H$10000,8,0)),1),VLOOKUP($H327,TSギフト商品コード!$A$1:$H$10000,3,0),ROUNDDOWN((1-$I$6)*VLOOKUP($H327,TSギフト商品コード!$A$1:$H$10000,3,0),0)))</f>
        <v/>
      </c>
      <c r="L327" s="185" t="str">
        <f t="shared" si="4"/>
        <v/>
      </c>
      <c r="M327" s="288"/>
      <c r="N327" s="5"/>
      <c r="O327" s="5"/>
      <c r="P327" s="5"/>
      <c r="Q327" s="5"/>
      <c r="R327" s="256"/>
      <c r="S327" s="256"/>
      <c r="T327" s="5"/>
      <c r="U327" s="5"/>
      <c r="V327" s="265"/>
      <c r="W327" s="34"/>
      <c r="X327" s="211" t="str">
        <f>IF($H327="","",IF(EXACT(ASC(VLOOKUP($H327,TSギフト商品コード!$A$2:$H$10000,8,0)),1),VLOOKUP($H327,TSギフト商品コード!$A$2:$H$10000,4,0),IF($I$6=0%,VLOOKUP($H327,TSギフト商品コード!$A$2:$H$10000,4,0),IF($I$6=3%,VLOOKUP($H327,TSギフト商品コード!$A$2:$H$10000,5,0),IF($I$6=5%,VLOOKUP($H327,TSギフト商品コード!$A$2:$H$10000,6,0),IF($I$6=10%,VLOOKUP($H327,TSギフト商品コード!$A$2:$H$10000,7,0),""))))))</f>
        <v/>
      </c>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c r="BG327" s="34"/>
      <c r="BH327" s="34"/>
      <c r="BI327" s="34"/>
    </row>
    <row r="328" spans="1:61" s="183" customFormat="1" ht="20.100000000000001" customHeight="1" x14ac:dyDescent="0.15">
      <c r="A328" s="213">
        <v>318</v>
      </c>
      <c r="B328" s="136"/>
      <c r="C328" s="258"/>
      <c r="D328" s="258"/>
      <c r="E328" s="258"/>
      <c r="F328" s="258"/>
      <c r="G328" s="4"/>
      <c r="H328" s="5"/>
      <c r="I328" s="212"/>
      <c r="J328" s="254" t="str">
        <f>IF($H328="","",VLOOKUP($H328,TSギフト商品コード!$A$1:$H$10000,2,0))</f>
        <v/>
      </c>
      <c r="K328" s="184" t="str">
        <f>IF($H328="","",IF(EXACT(ASC(VLOOKUP($H328,TSギフト商品コード!$A$1:$H$10000,8,0)),1),VLOOKUP($H328,TSギフト商品コード!$A$1:$H$10000,3,0),ROUNDDOWN((1-$I$6)*VLOOKUP($H328,TSギフト商品コード!$A$1:$H$10000,3,0),0)))</f>
        <v/>
      </c>
      <c r="L328" s="185" t="str">
        <f t="shared" si="4"/>
        <v/>
      </c>
      <c r="M328" s="288"/>
      <c r="N328" s="5"/>
      <c r="O328" s="5"/>
      <c r="P328" s="5"/>
      <c r="Q328" s="5"/>
      <c r="R328" s="256"/>
      <c r="S328" s="256"/>
      <c r="T328" s="5"/>
      <c r="U328" s="5"/>
      <c r="V328" s="265"/>
      <c r="W328" s="34"/>
      <c r="X328" s="211" t="str">
        <f>IF($H328="","",IF(EXACT(ASC(VLOOKUP($H328,TSギフト商品コード!$A$2:$H$10000,8,0)),1),VLOOKUP($H328,TSギフト商品コード!$A$2:$H$10000,4,0),IF($I$6=0%,VLOOKUP($H328,TSギフト商品コード!$A$2:$H$10000,4,0),IF($I$6=3%,VLOOKUP($H328,TSギフト商品コード!$A$2:$H$10000,5,0),IF($I$6=5%,VLOOKUP($H328,TSギフト商品コード!$A$2:$H$10000,6,0),IF($I$6=10%,VLOOKUP($H328,TSギフト商品コード!$A$2:$H$10000,7,0),""))))))</f>
        <v/>
      </c>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c r="BG328" s="34"/>
      <c r="BH328" s="34"/>
      <c r="BI328" s="34"/>
    </row>
    <row r="329" spans="1:61" s="183" customFormat="1" ht="20.100000000000001" customHeight="1" x14ac:dyDescent="0.15">
      <c r="A329" s="213">
        <v>319</v>
      </c>
      <c r="B329" s="136"/>
      <c r="C329" s="258"/>
      <c r="D329" s="258"/>
      <c r="E329" s="258"/>
      <c r="F329" s="258"/>
      <c r="G329" s="4"/>
      <c r="H329" s="5"/>
      <c r="I329" s="212"/>
      <c r="J329" s="254" t="str">
        <f>IF($H329="","",VLOOKUP($H329,TSギフト商品コード!$A$1:$H$10000,2,0))</f>
        <v/>
      </c>
      <c r="K329" s="184" t="str">
        <f>IF($H329="","",IF(EXACT(ASC(VLOOKUP($H329,TSギフト商品コード!$A$1:$H$10000,8,0)),1),VLOOKUP($H329,TSギフト商品コード!$A$1:$H$10000,3,0),ROUNDDOWN((1-$I$6)*VLOOKUP($H329,TSギフト商品コード!$A$1:$H$10000,3,0),0)))</f>
        <v/>
      </c>
      <c r="L329" s="185" t="str">
        <f t="shared" si="4"/>
        <v/>
      </c>
      <c r="M329" s="288"/>
      <c r="N329" s="5"/>
      <c r="O329" s="5"/>
      <c r="P329" s="5"/>
      <c r="Q329" s="5"/>
      <c r="R329" s="256"/>
      <c r="S329" s="256"/>
      <c r="T329" s="5"/>
      <c r="U329" s="5"/>
      <c r="V329" s="265"/>
      <c r="W329" s="34"/>
      <c r="X329" s="211" t="str">
        <f>IF($H329="","",IF(EXACT(ASC(VLOOKUP($H329,TSギフト商品コード!$A$2:$H$10000,8,0)),1),VLOOKUP($H329,TSギフト商品コード!$A$2:$H$10000,4,0),IF($I$6=0%,VLOOKUP($H329,TSギフト商品コード!$A$2:$H$10000,4,0),IF($I$6=3%,VLOOKUP($H329,TSギフト商品コード!$A$2:$H$10000,5,0),IF($I$6=5%,VLOOKUP($H329,TSギフト商品コード!$A$2:$H$10000,6,0),IF($I$6=10%,VLOOKUP($H329,TSギフト商品コード!$A$2:$H$10000,7,0),""))))))</f>
        <v/>
      </c>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c r="BG329" s="34"/>
      <c r="BH329" s="34"/>
      <c r="BI329" s="34"/>
    </row>
    <row r="330" spans="1:61" s="183" customFormat="1" ht="20.100000000000001" customHeight="1" x14ac:dyDescent="0.15">
      <c r="A330" s="213">
        <v>320</v>
      </c>
      <c r="B330" s="136"/>
      <c r="C330" s="258"/>
      <c r="D330" s="258"/>
      <c r="E330" s="258"/>
      <c r="F330" s="258"/>
      <c r="G330" s="4"/>
      <c r="H330" s="5"/>
      <c r="I330" s="212"/>
      <c r="J330" s="254" t="str">
        <f>IF($H330="","",VLOOKUP($H330,TSギフト商品コード!$A$1:$H$10000,2,0))</f>
        <v/>
      </c>
      <c r="K330" s="184" t="str">
        <f>IF($H330="","",IF(EXACT(ASC(VLOOKUP($H330,TSギフト商品コード!$A$1:$H$10000,8,0)),1),VLOOKUP($H330,TSギフト商品コード!$A$1:$H$10000,3,0),ROUNDDOWN((1-$I$6)*VLOOKUP($H330,TSギフト商品コード!$A$1:$H$10000,3,0),0)))</f>
        <v/>
      </c>
      <c r="L330" s="185" t="str">
        <f t="shared" si="4"/>
        <v/>
      </c>
      <c r="M330" s="288"/>
      <c r="N330" s="5"/>
      <c r="O330" s="5"/>
      <c r="P330" s="5"/>
      <c r="Q330" s="5"/>
      <c r="R330" s="256"/>
      <c r="S330" s="256"/>
      <c r="T330" s="5"/>
      <c r="U330" s="5"/>
      <c r="V330" s="265"/>
      <c r="W330" s="34"/>
      <c r="X330" s="211" t="str">
        <f>IF($H330="","",IF(EXACT(ASC(VLOOKUP($H330,TSギフト商品コード!$A$2:$H$10000,8,0)),1),VLOOKUP($H330,TSギフト商品コード!$A$2:$H$10000,4,0),IF($I$6=0%,VLOOKUP($H330,TSギフト商品コード!$A$2:$H$10000,4,0),IF($I$6=3%,VLOOKUP($H330,TSギフト商品コード!$A$2:$H$10000,5,0),IF($I$6=5%,VLOOKUP($H330,TSギフト商品コード!$A$2:$H$10000,6,0),IF($I$6=10%,VLOOKUP($H330,TSギフト商品コード!$A$2:$H$10000,7,0),""))))))</f>
        <v/>
      </c>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c r="BG330" s="34"/>
      <c r="BH330" s="34"/>
      <c r="BI330" s="34"/>
    </row>
    <row r="331" spans="1:61" s="183" customFormat="1" ht="20.100000000000001" customHeight="1" x14ac:dyDescent="0.15">
      <c r="A331" s="213">
        <v>321</v>
      </c>
      <c r="B331" s="136"/>
      <c r="C331" s="258"/>
      <c r="D331" s="258"/>
      <c r="E331" s="258"/>
      <c r="F331" s="258"/>
      <c r="G331" s="4"/>
      <c r="H331" s="5"/>
      <c r="I331" s="212"/>
      <c r="J331" s="254" t="str">
        <f>IF($H331="","",VLOOKUP($H331,TSギフト商品コード!$A$1:$H$10000,2,0))</f>
        <v/>
      </c>
      <c r="K331" s="184" t="str">
        <f>IF($H331="","",IF(EXACT(ASC(VLOOKUP($H331,TSギフト商品コード!$A$1:$H$10000,8,0)),1),VLOOKUP($H331,TSギフト商品コード!$A$1:$H$10000,3,0),ROUNDDOWN((1-$I$6)*VLOOKUP($H331,TSギフト商品コード!$A$1:$H$10000,3,0),0)))</f>
        <v/>
      </c>
      <c r="L331" s="185" t="str">
        <f t="shared" si="4"/>
        <v/>
      </c>
      <c r="M331" s="288"/>
      <c r="N331" s="5"/>
      <c r="O331" s="5"/>
      <c r="P331" s="5"/>
      <c r="Q331" s="5"/>
      <c r="R331" s="256"/>
      <c r="S331" s="256"/>
      <c r="T331" s="5"/>
      <c r="U331" s="5"/>
      <c r="V331" s="265"/>
      <c r="W331" s="34"/>
      <c r="X331" s="211" t="str">
        <f>IF($H331="","",IF(EXACT(ASC(VLOOKUP($H331,TSギフト商品コード!$A$2:$H$10000,8,0)),1),VLOOKUP($H331,TSギフト商品コード!$A$2:$H$10000,4,0),IF($I$6=0%,VLOOKUP($H331,TSギフト商品コード!$A$2:$H$10000,4,0),IF($I$6=3%,VLOOKUP($H331,TSギフト商品コード!$A$2:$H$10000,5,0),IF($I$6=5%,VLOOKUP($H331,TSギフト商品コード!$A$2:$H$10000,6,0),IF($I$6=10%,VLOOKUP($H331,TSギフト商品コード!$A$2:$H$10000,7,0),""))))))</f>
        <v/>
      </c>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c r="BG331" s="34"/>
      <c r="BH331" s="34"/>
      <c r="BI331" s="34"/>
    </row>
    <row r="332" spans="1:61" s="183" customFormat="1" ht="20.100000000000001" customHeight="1" x14ac:dyDescent="0.15">
      <c r="A332" s="213">
        <v>322</v>
      </c>
      <c r="B332" s="136"/>
      <c r="C332" s="258"/>
      <c r="D332" s="258"/>
      <c r="E332" s="258"/>
      <c r="F332" s="258"/>
      <c r="G332" s="4"/>
      <c r="H332" s="5"/>
      <c r="I332" s="212"/>
      <c r="J332" s="254" t="str">
        <f>IF($H332="","",VLOOKUP($H332,TSギフト商品コード!$A$1:$H$10000,2,0))</f>
        <v/>
      </c>
      <c r="K332" s="184" t="str">
        <f>IF($H332="","",IF(EXACT(ASC(VLOOKUP($H332,TSギフト商品コード!$A$1:$H$10000,8,0)),1),VLOOKUP($H332,TSギフト商品コード!$A$1:$H$10000,3,0),ROUNDDOWN((1-$I$6)*VLOOKUP($H332,TSギフト商品コード!$A$1:$H$10000,3,0),0)))</f>
        <v/>
      </c>
      <c r="L332" s="185" t="str">
        <f t="shared" ref="L332:L395" si="5">IF(OR($I332="",$K332=""),"",$I332*$K332)</f>
        <v/>
      </c>
      <c r="M332" s="288"/>
      <c r="N332" s="5"/>
      <c r="O332" s="5"/>
      <c r="P332" s="5"/>
      <c r="Q332" s="5"/>
      <c r="R332" s="256"/>
      <c r="S332" s="256"/>
      <c r="T332" s="5"/>
      <c r="U332" s="5"/>
      <c r="V332" s="265"/>
      <c r="W332" s="34"/>
      <c r="X332" s="211" t="str">
        <f>IF($H332="","",IF(EXACT(ASC(VLOOKUP($H332,TSギフト商品コード!$A$2:$H$10000,8,0)),1),VLOOKUP($H332,TSギフト商品コード!$A$2:$H$10000,4,0),IF($I$6=0%,VLOOKUP($H332,TSギフト商品コード!$A$2:$H$10000,4,0),IF($I$6=3%,VLOOKUP($H332,TSギフト商品コード!$A$2:$H$10000,5,0),IF($I$6=5%,VLOOKUP($H332,TSギフト商品コード!$A$2:$H$10000,6,0),IF($I$6=10%,VLOOKUP($H332,TSギフト商品コード!$A$2:$H$10000,7,0),""))))))</f>
        <v/>
      </c>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c r="BG332" s="34"/>
      <c r="BH332" s="34"/>
      <c r="BI332" s="34"/>
    </row>
    <row r="333" spans="1:61" s="183" customFormat="1" ht="20.100000000000001" customHeight="1" x14ac:dyDescent="0.15">
      <c r="A333" s="213">
        <v>323</v>
      </c>
      <c r="B333" s="136"/>
      <c r="C333" s="258"/>
      <c r="D333" s="258"/>
      <c r="E333" s="258"/>
      <c r="F333" s="258"/>
      <c r="G333" s="4"/>
      <c r="H333" s="5"/>
      <c r="I333" s="212"/>
      <c r="J333" s="254" t="str">
        <f>IF($H333="","",VLOOKUP($H333,TSギフト商品コード!$A$1:$H$10000,2,0))</f>
        <v/>
      </c>
      <c r="K333" s="184" t="str">
        <f>IF($H333="","",IF(EXACT(ASC(VLOOKUP($H333,TSギフト商品コード!$A$1:$H$10000,8,0)),1),VLOOKUP($H333,TSギフト商品コード!$A$1:$H$10000,3,0),ROUNDDOWN((1-$I$6)*VLOOKUP($H333,TSギフト商品コード!$A$1:$H$10000,3,0),0)))</f>
        <v/>
      </c>
      <c r="L333" s="185" t="str">
        <f t="shared" si="5"/>
        <v/>
      </c>
      <c r="M333" s="288"/>
      <c r="N333" s="5"/>
      <c r="O333" s="5"/>
      <c r="P333" s="5"/>
      <c r="Q333" s="5"/>
      <c r="R333" s="256"/>
      <c r="S333" s="256"/>
      <c r="T333" s="5"/>
      <c r="U333" s="5"/>
      <c r="V333" s="265"/>
      <c r="W333" s="34"/>
      <c r="X333" s="211" t="str">
        <f>IF($H333="","",IF(EXACT(ASC(VLOOKUP($H333,TSギフト商品コード!$A$2:$H$10000,8,0)),1),VLOOKUP($H333,TSギフト商品コード!$A$2:$H$10000,4,0),IF($I$6=0%,VLOOKUP($H333,TSギフト商品コード!$A$2:$H$10000,4,0),IF($I$6=3%,VLOOKUP($H333,TSギフト商品コード!$A$2:$H$10000,5,0),IF($I$6=5%,VLOOKUP($H333,TSギフト商品コード!$A$2:$H$10000,6,0),IF($I$6=10%,VLOOKUP($H333,TSギフト商品コード!$A$2:$H$10000,7,0),""))))))</f>
        <v/>
      </c>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c r="BG333" s="34"/>
      <c r="BH333" s="34"/>
      <c r="BI333" s="34"/>
    </row>
    <row r="334" spans="1:61" s="183" customFormat="1" ht="20.100000000000001" customHeight="1" x14ac:dyDescent="0.15">
      <c r="A334" s="213">
        <v>324</v>
      </c>
      <c r="B334" s="136"/>
      <c r="C334" s="258"/>
      <c r="D334" s="258"/>
      <c r="E334" s="258"/>
      <c r="F334" s="258"/>
      <c r="G334" s="4"/>
      <c r="H334" s="5"/>
      <c r="I334" s="212"/>
      <c r="J334" s="254" t="str">
        <f>IF($H334="","",VLOOKUP($H334,TSギフト商品コード!$A$1:$H$10000,2,0))</f>
        <v/>
      </c>
      <c r="K334" s="184" t="str">
        <f>IF($H334="","",IF(EXACT(ASC(VLOOKUP($H334,TSギフト商品コード!$A$1:$H$10000,8,0)),1),VLOOKUP($H334,TSギフト商品コード!$A$1:$H$10000,3,0),ROUNDDOWN((1-$I$6)*VLOOKUP($H334,TSギフト商品コード!$A$1:$H$10000,3,0),0)))</f>
        <v/>
      </c>
      <c r="L334" s="185" t="str">
        <f t="shared" si="5"/>
        <v/>
      </c>
      <c r="M334" s="288"/>
      <c r="N334" s="5"/>
      <c r="O334" s="5"/>
      <c r="P334" s="5"/>
      <c r="Q334" s="5"/>
      <c r="R334" s="256"/>
      <c r="S334" s="256"/>
      <c r="T334" s="5"/>
      <c r="U334" s="5"/>
      <c r="V334" s="265"/>
      <c r="W334" s="34"/>
      <c r="X334" s="211" t="str">
        <f>IF($H334="","",IF(EXACT(ASC(VLOOKUP($H334,TSギフト商品コード!$A$2:$H$10000,8,0)),1),VLOOKUP($H334,TSギフト商品コード!$A$2:$H$10000,4,0),IF($I$6=0%,VLOOKUP($H334,TSギフト商品コード!$A$2:$H$10000,4,0),IF($I$6=3%,VLOOKUP($H334,TSギフト商品コード!$A$2:$H$10000,5,0),IF($I$6=5%,VLOOKUP($H334,TSギフト商品コード!$A$2:$H$10000,6,0),IF($I$6=10%,VLOOKUP($H334,TSギフト商品コード!$A$2:$H$10000,7,0),""))))))</f>
        <v/>
      </c>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c r="BG334" s="34"/>
      <c r="BH334" s="34"/>
      <c r="BI334" s="34"/>
    </row>
    <row r="335" spans="1:61" s="183" customFormat="1" ht="20.100000000000001" customHeight="1" x14ac:dyDescent="0.15">
      <c r="A335" s="213">
        <v>325</v>
      </c>
      <c r="B335" s="136"/>
      <c r="C335" s="258"/>
      <c r="D335" s="258"/>
      <c r="E335" s="258"/>
      <c r="F335" s="258"/>
      <c r="G335" s="4"/>
      <c r="H335" s="5"/>
      <c r="I335" s="212"/>
      <c r="J335" s="254" t="str">
        <f>IF($H335="","",VLOOKUP($H335,TSギフト商品コード!$A$1:$H$10000,2,0))</f>
        <v/>
      </c>
      <c r="K335" s="184" t="str">
        <f>IF($H335="","",IF(EXACT(ASC(VLOOKUP($H335,TSギフト商品コード!$A$1:$H$10000,8,0)),1),VLOOKUP($H335,TSギフト商品コード!$A$1:$H$10000,3,0),ROUNDDOWN((1-$I$6)*VLOOKUP($H335,TSギフト商品コード!$A$1:$H$10000,3,0),0)))</f>
        <v/>
      </c>
      <c r="L335" s="185" t="str">
        <f t="shared" si="5"/>
        <v/>
      </c>
      <c r="M335" s="288"/>
      <c r="N335" s="5"/>
      <c r="O335" s="5"/>
      <c r="P335" s="5"/>
      <c r="Q335" s="5"/>
      <c r="R335" s="256"/>
      <c r="S335" s="256"/>
      <c r="T335" s="5"/>
      <c r="U335" s="5"/>
      <c r="V335" s="265"/>
      <c r="W335" s="34"/>
      <c r="X335" s="211" t="str">
        <f>IF($H335="","",IF(EXACT(ASC(VLOOKUP($H335,TSギフト商品コード!$A$2:$H$10000,8,0)),1),VLOOKUP($H335,TSギフト商品コード!$A$2:$H$10000,4,0),IF($I$6=0%,VLOOKUP($H335,TSギフト商品コード!$A$2:$H$10000,4,0),IF($I$6=3%,VLOOKUP($H335,TSギフト商品コード!$A$2:$H$10000,5,0),IF($I$6=5%,VLOOKUP($H335,TSギフト商品コード!$A$2:$H$10000,6,0),IF($I$6=10%,VLOOKUP($H335,TSギフト商品コード!$A$2:$H$10000,7,0),""))))))</f>
        <v/>
      </c>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c r="BG335" s="34"/>
      <c r="BH335" s="34"/>
      <c r="BI335" s="34"/>
    </row>
    <row r="336" spans="1:61" s="183" customFormat="1" ht="20.100000000000001" customHeight="1" x14ac:dyDescent="0.15">
      <c r="A336" s="213">
        <v>326</v>
      </c>
      <c r="B336" s="136"/>
      <c r="C336" s="258"/>
      <c r="D336" s="258"/>
      <c r="E336" s="258"/>
      <c r="F336" s="258"/>
      <c r="G336" s="4"/>
      <c r="H336" s="5"/>
      <c r="I336" s="212"/>
      <c r="J336" s="254" t="str">
        <f>IF($H336="","",VLOOKUP($H336,TSギフト商品コード!$A$1:$H$10000,2,0))</f>
        <v/>
      </c>
      <c r="K336" s="184" t="str">
        <f>IF($H336="","",IF(EXACT(ASC(VLOOKUP($H336,TSギフト商品コード!$A$1:$H$10000,8,0)),1),VLOOKUP($H336,TSギフト商品コード!$A$1:$H$10000,3,0),ROUNDDOWN((1-$I$6)*VLOOKUP($H336,TSギフト商品コード!$A$1:$H$10000,3,0),0)))</f>
        <v/>
      </c>
      <c r="L336" s="185" t="str">
        <f t="shared" si="5"/>
        <v/>
      </c>
      <c r="M336" s="288"/>
      <c r="N336" s="5"/>
      <c r="O336" s="5"/>
      <c r="P336" s="5"/>
      <c r="Q336" s="5"/>
      <c r="R336" s="256"/>
      <c r="S336" s="256"/>
      <c r="T336" s="5"/>
      <c r="U336" s="5"/>
      <c r="V336" s="265"/>
      <c r="W336" s="34"/>
      <c r="X336" s="211" t="str">
        <f>IF($H336="","",IF(EXACT(ASC(VLOOKUP($H336,TSギフト商品コード!$A$2:$H$10000,8,0)),1),VLOOKUP($H336,TSギフト商品コード!$A$2:$H$10000,4,0),IF($I$6=0%,VLOOKUP($H336,TSギフト商品コード!$A$2:$H$10000,4,0),IF($I$6=3%,VLOOKUP($H336,TSギフト商品コード!$A$2:$H$10000,5,0),IF($I$6=5%,VLOOKUP($H336,TSギフト商品コード!$A$2:$H$10000,6,0),IF($I$6=10%,VLOOKUP($H336,TSギフト商品コード!$A$2:$H$10000,7,0),""))))))</f>
        <v/>
      </c>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row>
    <row r="337" spans="1:61" s="183" customFormat="1" ht="20.100000000000001" customHeight="1" x14ac:dyDescent="0.15">
      <c r="A337" s="213">
        <v>327</v>
      </c>
      <c r="B337" s="136"/>
      <c r="C337" s="258"/>
      <c r="D337" s="258"/>
      <c r="E337" s="258"/>
      <c r="F337" s="258"/>
      <c r="G337" s="4"/>
      <c r="H337" s="5"/>
      <c r="I337" s="212"/>
      <c r="J337" s="254" t="str">
        <f>IF($H337="","",VLOOKUP($H337,TSギフト商品コード!$A$1:$H$10000,2,0))</f>
        <v/>
      </c>
      <c r="K337" s="184" t="str">
        <f>IF($H337="","",IF(EXACT(ASC(VLOOKUP($H337,TSギフト商品コード!$A$1:$H$10000,8,0)),1),VLOOKUP($H337,TSギフト商品コード!$A$1:$H$10000,3,0),ROUNDDOWN((1-$I$6)*VLOOKUP($H337,TSギフト商品コード!$A$1:$H$10000,3,0),0)))</f>
        <v/>
      </c>
      <c r="L337" s="185" t="str">
        <f t="shared" si="5"/>
        <v/>
      </c>
      <c r="M337" s="288"/>
      <c r="N337" s="5"/>
      <c r="O337" s="5"/>
      <c r="P337" s="5"/>
      <c r="Q337" s="5"/>
      <c r="R337" s="256"/>
      <c r="S337" s="256"/>
      <c r="T337" s="5"/>
      <c r="U337" s="5"/>
      <c r="V337" s="265"/>
      <c r="W337" s="34"/>
      <c r="X337" s="211" t="str">
        <f>IF($H337="","",IF(EXACT(ASC(VLOOKUP($H337,TSギフト商品コード!$A$2:$H$10000,8,0)),1),VLOOKUP($H337,TSギフト商品コード!$A$2:$H$10000,4,0),IF($I$6=0%,VLOOKUP($H337,TSギフト商品コード!$A$2:$H$10000,4,0),IF($I$6=3%,VLOOKUP($H337,TSギフト商品コード!$A$2:$H$10000,5,0),IF($I$6=5%,VLOOKUP($H337,TSギフト商品コード!$A$2:$H$10000,6,0),IF($I$6=10%,VLOOKUP($H337,TSギフト商品コード!$A$2:$H$10000,7,0),""))))))</f>
        <v/>
      </c>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c r="BG337" s="34"/>
      <c r="BH337" s="34"/>
      <c r="BI337" s="34"/>
    </row>
    <row r="338" spans="1:61" s="183" customFormat="1" ht="20.100000000000001" customHeight="1" x14ac:dyDescent="0.15">
      <c r="A338" s="213">
        <v>328</v>
      </c>
      <c r="B338" s="136"/>
      <c r="C338" s="258"/>
      <c r="D338" s="258"/>
      <c r="E338" s="258"/>
      <c r="F338" s="258"/>
      <c r="G338" s="4"/>
      <c r="H338" s="5"/>
      <c r="I338" s="212"/>
      <c r="J338" s="254" t="str">
        <f>IF($H338="","",VLOOKUP($H338,TSギフト商品コード!$A$1:$H$10000,2,0))</f>
        <v/>
      </c>
      <c r="K338" s="184" t="str">
        <f>IF($H338="","",IF(EXACT(ASC(VLOOKUP($H338,TSギフト商品コード!$A$1:$H$10000,8,0)),1),VLOOKUP($H338,TSギフト商品コード!$A$1:$H$10000,3,0),ROUNDDOWN((1-$I$6)*VLOOKUP($H338,TSギフト商品コード!$A$1:$H$10000,3,0),0)))</f>
        <v/>
      </c>
      <c r="L338" s="185" t="str">
        <f t="shared" si="5"/>
        <v/>
      </c>
      <c r="M338" s="288"/>
      <c r="N338" s="5"/>
      <c r="O338" s="5"/>
      <c r="P338" s="5"/>
      <c r="Q338" s="5"/>
      <c r="R338" s="256"/>
      <c r="S338" s="256"/>
      <c r="T338" s="5"/>
      <c r="U338" s="5"/>
      <c r="V338" s="265"/>
      <c r="W338" s="34"/>
      <c r="X338" s="211" t="str">
        <f>IF($H338="","",IF(EXACT(ASC(VLOOKUP($H338,TSギフト商品コード!$A$2:$H$10000,8,0)),1),VLOOKUP($H338,TSギフト商品コード!$A$2:$H$10000,4,0),IF($I$6=0%,VLOOKUP($H338,TSギフト商品コード!$A$2:$H$10000,4,0),IF($I$6=3%,VLOOKUP($H338,TSギフト商品コード!$A$2:$H$10000,5,0),IF($I$6=5%,VLOOKUP($H338,TSギフト商品コード!$A$2:$H$10000,6,0),IF($I$6=10%,VLOOKUP($H338,TSギフト商品コード!$A$2:$H$10000,7,0),""))))))</f>
        <v/>
      </c>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c r="BG338" s="34"/>
      <c r="BH338" s="34"/>
      <c r="BI338" s="34"/>
    </row>
    <row r="339" spans="1:61" s="183" customFormat="1" ht="20.100000000000001" customHeight="1" x14ac:dyDescent="0.15">
      <c r="A339" s="213">
        <v>329</v>
      </c>
      <c r="B339" s="136"/>
      <c r="C339" s="258"/>
      <c r="D339" s="258"/>
      <c r="E339" s="258"/>
      <c r="F339" s="258"/>
      <c r="G339" s="4"/>
      <c r="H339" s="5"/>
      <c r="I339" s="212"/>
      <c r="J339" s="254" t="str">
        <f>IF($H339="","",VLOOKUP($H339,TSギフト商品コード!$A$1:$H$10000,2,0))</f>
        <v/>
      </c>
      <c r="K339" s="184" t="str">
        <f>IF($H339="","",IF(EXACT(ASC(VLOOKUP($H339,TSギフト商品コード!$A$1:$H$10000,8,0)),1),VLOOKUP($H339,TSギフト商品コード!$A$1:$H$10000,3,0),ROUNDDOWN((1-$I$6)*VLOOKUP($H339,TSギフト商品コード!$A$1:$H$10000,3,0),0)))</f>
        <v/>
      </c>
      <c r="L339" s="185" t="str">
        <f t="shared" si="5"/>
        <v/>
      </c>
      <c r="M339" s="288"/>
      <c r="N339" s="5"/>
      <c r="O339" s="5"/>
      <c r="P339" s="5"/>
      <c r="Q339" s="5"/>
      <c r="R339" s="256"/>
      <c r="S339" s="256"/>
      <c r="T339" s="5"/>
      <c r="U339" s="5"/>
      <c r="V339" s="265"/>
      <c r="W339" s="34"/>
      <c r="X339" s="211" t="str">
        <f>IF($H339="","",IF(EXACT(ASC(VLOOKUP($H339,TSギフト商品コード!$A$2:$H$10000,8,0)),1),VLOOKUP($H339,TSギフト商品コード!$A$2:$H$10000,4,0),IF($I$6=0%,VLOOKUP($H339,TSギフト商品コード!$A$2:$H$10000,4,0),IF($I$6=3%,VLOOKUP($H339,TSギフト商品コード!$A$2:$H$10000,5,0),IF($I$6=5%,VLOOKUP($H339,TSギフト商品コード!$A$2:$H$10000,6,0),IF($I$6=10%,VLOOKUP($H339,TSギフト商品コード!$A$2:$H$10000,7,0),""))))))</f>
        <v/>
      </c>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c r="BG339" s="34"/>
      <c r="BH339" s="34"/>
      <c r="BI339" s="34"/>
    </row>
    <row r="340" spans="1:61" s="183" customFormat="1" ht="20.100000000000001" customHeight="1" x14ac:dyDescent="0.15">
      <c r="A340" s="213">
        <v>330</v>
      </c>
      <c r="B340" s="136"/>
      <c r="C340" s="258"/>
      <c r="D340" s="258"/>
      <c r="E340" s="258"/>
      <c r="F340" s="258"/>
      <c r="G340" s="4"/>
      <c r="H340" s="5"/>
      <c r="I340" s="212"/>
      <c r="J340" s="254" t="str">
        <f>IF($H340="","",VLOOKUP($H340,TSギフト商品コード!$A$1:$H$10000,2,0))</f>
        <v/>
      </c>
      <c r="K340" s="184" t="str">
        <f>IF($H340="","",IF(EXACT(ASC(VLOOKUP($H340,TSギフト商品コード!$A$1:$H$10000,8,0)),1),VLOOKUP($H340,TSギフト商品コード!$A$1:$H$10000,3,0),ROUNDDOWN((1-$I$6)*VLOOKUP($H340,TSギフト商品コード!$A$1:$H$10000,3,0),0)))</f>
        <v/>
      </c>
      <c r="L340" s="185" t="str">
        <f t="shared" si="5"/>
        <v/>
      </c>
      <c r="M340" s="288"/>
      <c r="N340" s="5"/>
      <c r="O340" s="5"/>
      <c r="P340" s="5"/>
      <c r="Q340" s="5"/>
      <c r="R340" s="256"/>
      <c r="S340" s="256"/>
      <c r="T340" s="5"/>
      <c r="U340" s="5"/>
      <c r="V340" s="265"/>
      <c r="W340" s="34"/>
      <c r="X340" s="211" t="str">
        <f>IF($H340="","",IF(EXACT(ASC(VLOOKUP($H340,TSギフト商品コード!$A$2:$H$10000,8,0)),1),VLOOKUP($H340,TSギフト商品コード!$A$2:$H$10000,4,0),IF($I$6=0%,VLOOKUP($H340,TSギフト商品コード!$A$2:$H$10000,4,0),IF($I$6=3%,VLOOKUP($H340,TSギフト商品コード!$A$2:$H$10000,5,0),IF($I$6=5%,VLOOKUP($H340,TSギフト商品コード!$A$2:$H$10000,6,0),IF($I$6=10%,VLOOKUP($H340,TSギフト商品コード!$A$2:$H$10000,7,0),""))))))</f>
        <v/>
      </c>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c r="BG340" s="34"/>
      <c r="BH340" s="34"/>
      <c r="BI340" s="34"/>
    </row>
    <row r="341" spans="1:61" s="183" customFormat="1" ht="20.100000000000001" customHeight="1" x14ac:dyDescent="0.15">
      <c r="A341" s="213">
        <v>331</v>
      </c>
      <c r="B341" s="136"/>
      <c r="C341" s="258"/>
      <c r="D341" s="258"/>
      <c r="E341" s="258"/>
      <c r="F341" s="258"/>
      <c r="G341" s="4"/>
      <c r="H341" s="5"/>
      <c r="I341" s="212"/>
      <c r="J341" s="254" t="str">
        <f>IF($H341="","",VLOOKUP($H341,TSギフト商品コード!$A$1:$H$10000,2,0))</f>
        <v/>
      </c>
      <c r="K341" s="184" t="str">
        <f>IF($H341="","",IF(EXACT(ASC(VLOOKUP($H341,TSギフト商品コード!$A$1:$H$10000,8,0)),1),VLOOKUP($H341,TSギフト商品コード!$A$1:$H$10000,3,0),ROUNDDOWN((1-$I$6)*VLOOKUP($H341,TSギフト商品コード!$A$1:$H$10000,3,0),0)))</f>
        <v/>
      </c>
      <c r="L341" s="185" t="str">
        <f t="shared" si="5"/>
        <v/>
      </c>
      <c r="M341" s="288"/>
      <c r="N341" s="5"/>
      <c r="O341" s="5"/>
      <c r="P341" s="5"/>
      <c r="Q341" s="5"/>
      <c r="R341" s="256"/>
      <c r="S341" s="256"/>
      <c r="T341" s="5"/>
      <c r="U341" s="5"/>
      <c r="V341" s="265"/>
      <c r="W341" s="34"/>
      <c r="X341" s="211" t="str">
        <f>IF($H341="","",IF(EXACT(ASC(VLOOKUP($H341,TSギフト商品コード!$A$2:$H$10000,8,0)),1),VLOOKUP($H341,TSギフト商品コード!$A$2:$H$10000,4,0),IF($I$6=0%,VLOOKUP($H341,TSギフト商品コード!$A$2:$H$10000,4,0),IF($I$6=3%,VLOOKUP($H341,TSギフト商品コード!$A$2:$H$10000,5,0),IF($I$6=5%,VLOOKUP($H341,TSギフト商品コード!$A$2:$H$10000,6,0),IF($I$6=10%,VLOOKUP($H341,TSギフト商品コード!$A$2:$H$10000,7,0),""))))))</f>
        <v/>
      </c>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c r="BG341" s="34"/>
      <c r="BH341" s="34"/>
      <c r="BI341" s="34"/>
    </row>
    <row r="342" spans="1:61" s="183" customFormat="1" ht="20.100000000000001" customHeight="1" x14ac:dyDescent="0.15">
      <c r="A342" s="213">
        <v>332</v>
      </c>
      <c r="B342" s="136"/>
      <c r="C342" s="258"/>
      <c r="D342" s="258"/>
      <c r="E342" s="258"/>
      <c r="F342" s="258"/>
      <c r="G342" s="4"/>
      <c r="H342" s="5"/>
      <c r="I342" s="212"/>
      <c r="J342" s="254" t="str">
        <f>IF($H342="","",VLOOKUP($H342,TSギフト商品コード!$A$1:$H$10000,2,0))</f>
        <v/>
      </c>
      <c r="K342" s="184" t="str">
        <f>IF($H342="","",IF(EXACT(ASC(VLOOKUP($H342,TSギフト商品コード!$A$1:$H$10000,8,0)),1),VLOOKUP($H342,TSギフト商品コード!$A$1:$H$10000,3,0),ROUNDDOWN((1-$I$6)*VLOOKUP($H342,TSギフト商品コード!$A$1:$H$10000,3,0),0)))</f>
        <v/>
      </c>
      <c r="L342" s="185" t="str">
        <f t="shared" si="5"/>
        <v/>
      </c>
      <c r="M342" s="288"/>
      <c r="N342" s="5"/>
      <c r="O342" s="5"/>
      <c r="P342" s="5"/>
      <c r="Q342" s="5"/>
      <c r="R342" s="256"/>
      <c r="S342" s="256"/>
      <c r="T342" s="5"/>
      <c r="U342" s="5"/>
      <c r="V342" s="265"/>
      <c r="W342" s="34"/>
      <c r="X342" s="211" t="str">
        <f>IF($H342="","",IF(EXACT(ASC(VLOOKUP($H342,TSギフト商品コード!$A$2:$H$10000,8,0)),1),VLOOKUP($H342,TSギフト商品コード!$A$2:$H$10000,4,0),IF($I$6=0%,VLOOKUP($H342,TSギフト商品コード!$A$2:$H$10000,4,0),IF($I$6=3%,VLOOKUP($H342,TSギフト商品コード!$A$2:$H$10000,5,0),IF($I$6=5%,VLOOKUP($H342,TSギフト商品コード!$A$2:$H$10000,6,0),IF($I$6=10%,VLOOKUP($H342,TSギフト商品コード!$A$2:$H$10000,7,0),""))))))</f>
        <v/>
      </c>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c r="BG342" s="34"/>
      <c r="BH342" s="34"/>
      <c r="BI342" s="34"/>
    </row>
    <row r="343" spans="1:61" s="183" customFormat="1" ht="20.100000000000001" customHeight="1" x14ac:dyDescent="0.15">
      <c r="A343" s="213">
        <v>333</v>
      </c>
      <c r="B343" s="136"/>
      <c r="C343" s="258"/>
      <c r="D343" s="258"/>
      <c r="E343" s="258"/>
      <c r="F343" s="258"/>
      <c r="G343" s="4"/>
      <c r="H343" s="5"/>
      <c r="I343" s="212"/>
      <c r="J343" s="254" t="str">
        <f>IF($H343="","",VLOOKUP($H343,TSギフト商品コード!$A$1:$H$10000,2,0))</f>
        <v/>
      </c>
      <c r="K343" s="184" t="str">
        <f>IF($H343="","",IF(EXACT(ASC(VLOOKUP($H343,TSギフト商品コード!$A$1:$H$10000,8,0)),1),VLOOKUP($H343,TSギフト商品コード!$A$1:$H$10000,3,0),ROUNDDOWN((1-$I$6)*VLOOKUP($H343,TSギフト商品コード!$A$1:$H$10000,3,0),0)))</f>
        <v/>
      </c>
      <c r="L343" s="185" t="str">
        <f t="shared" si="5"/>
        <v/>
      </c>
      <c r="M343" s="288"/>
      <c r="N343" s="5"/>
      <c r="O343" s="5"/>
      <c r="P343" s="5"/>
      <c r="Q343" s="5"/>
      <c r="R343" s="256"/>
      <c r="S343" s="256"/>
      <c r="T343" s="5"/>
      <c r="U343" s="5"/>
      <c r="V343" s="265"/>
      <c r="W343" s="34"/>
      <c r="X343" s="211" t="str">
        <f>IF($H343="","",IF(EXACT(ASC(VLOOKUP($H343,TSギフト商品コード!$A$2:$H$10000,8,0)),1),VLOOKUP($H343,TSギフト商品コード!$A$2:$H$10000,4,0),IF($I$6=0%,VLOOKUP($H343,TSギフト商品コード!$A$2:$H$10000,4,0),IF($I$6=3%,VLOOKUP($H343,TSギフト商品コード!$A$2:$H$10000,5,0),IF($I$6=5%,VLOOKUP($H343,TSギフト商品コード!$A$2:$H$10000,6,0),IF($I$6=10%,VLOOKUP($H343,TSギフト商品コード!$A$2:$H$10000,7,0),""))))))</f>
        <v/>
      </c>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c r="BG343" s="34"/>
      <c r="BH343" s="34"/>
      <c r="BI343" s="34"/>
    </row>
    <row r="344" spans="1:61" s="183" customFormat="1" ht="20.100000000000001" customHeight="1" x14ac:dyDescent="0.15">
      <c r="A344" s="213">
        <v>334</v>
      </c>
      <c r="B344" s="136"/>
      <c r="C344" s="258"/>
      <c r="D344" s="258"/>
      <c r="E344" s="258"/>
      <c r="F344" s="258"/>
      <c r="G344" s="4"/>
      <c r="H344" s="5"/>
      <c r="I344" s="212"/>
      <c r="J344" s="254" t="str">
        <f>IF($H344="","",VLOOKUP($H344,TSギフト商品コード!$A$1:$H$10000,2,0))</f>
        <v/>
      </c>
      <c r="K344" s="184" t="str">
        <f>IF($H344="","",IF(EXACT(ASC(VLOOKUP($H344,TSギフト商品コード!$A$1:$H$10000,8,0)),1),VLOOKUP($H344,TSギフト商品コード!$A$1:$H$10000,3,0),ROUNDDOWN((1-$I$6)*VLOOKUP($H344,TSギフト商品コード!$A$1:$H$10000,3,0),0)))</f>
        <v/>
      </c>
      <c r="L344" s="185" t="str">
        <f t="shared" si="5"/>
        <v/>
      </c>
      <c r="M344" s="288"/>
      <c r="N344" s="5"/>
      <c r="O344" s="5"/>
      <c r="P344" s="5"/>
      <c r="Q344" s="5"/>
      <c r="R344" s="256"/>
      <c r="S344" s="256"/>
      <c r="T344" s="5"/>
      <c r="U344" s="5"/>
      <c r="V344" s="265"/>
      <c r="W344" s="34"/>
      <c r="X344" s="211" t="str">
        <f>IF($H344="","",IF(EXACT(ASC(VLOOKUP($H344,TSギフト商品コード!$A$2:$H$10000,8,0)),1),VLOOKUP($H344,TSギフト商品コード!$A$2:$H$10000,4,0),IF($I$6=0%,VLOOKUP($H344,TSギフト商品コード!$A$2:$H$10000,4,0),IF($I$6=3%,VLOOKUP($H344,TSギフト商品コード!$A$2:$H$10000,5,0),IF($I$6=5%,VLOOKUP($H344,TSギフト商品コード!$A$2:$H$10000,6,0),IF($I$6=10%,VLOOKUP($H344,TSギフト商品コード!$A$2:$H$10000,7,0),""))))))</f>
        <v/>
      </c>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c r="BG344" s="34"/>
      <c r="BH344" s="34"/>
      <c r="BI344" s="34"/>
    </row>
    <row r="345" spans="1:61" s="183" customFormat="1" ht="20.100000000000001" customHeight="1" x14ac:dyDescent="0.15">
      <c r="A345" s="213">
        <v>335</v>
      </c>
      <c r="B345" s="136"/>
      <c r="C345" s="258"/>
      <c r="D345" s="258"/>
      <c r="E345" s="258"/>
      <c r="F345" s="258"/>
      <c r="G345" s="4"/>
      <c r="H345" s="5"/>
      <c r="I345" s="212"/>
      <c r="J345" s="254" t="str">
        <f>IF($H345="","",VLOOKUP($H345,TSギフト商品コード!$A$1:$H$10000,2,0))</f>
        <v/>
      </c>
      <c r="K345" s="184" t="str">
        <f>IF($H345="","",IF(EXACT(ASC(VLOOKUP($H345,TSギフト商品コード!$A$1:$H$10000,8,0)),1),VLOOKUP($H345,TSギフト商品コード!$A$1:$H$10000,3,0),ROUNDDOWN((1-$I$6)*VLOOKUP($H345,TSギフト商品コード!$A$1:$H$10000,3,0),0)))</f>
        <v/>
      </c>
      <c r="L345" s="185" t="str">
        <f t="shared" si="5"/>
        <v/>
      </c>
      <c r="M345" s="288"/>
      <c r="N345" s="5"/>
      <c r="O345" s="5"/>
      <c r="P345" s="5"/>
      <c r="Q345" s="5"/>
      <c r="R345" s="256"/>
      <c r="S345" s="256"/>
      <c r="T345" s="5"/>
      <c r="U345" s="5"/>
      <c r="V345" s="265"/>
      <c r="W345" s="34"/>
      <c r="X345" s="211" t="str">
        <f>IF($H345="","",IF(EXACT(ASC(VLOOKUP($H345,TSギフト商品コード!$A$2:$H$10000,8,0)),1),VLOOKUP($H345,TSギフト商品コード!$A$2:$H$10000,4,0),IF($I$6=0%,VLOOKUP($H345,TSギフト商品コード!$A$2:$H$10000,4,0),IF($I$6=3%,VLOOKUP($H345,TSギフト商品コード!$A$2:$H$10000,5,0),IF($I$6=5%,VLOOKUP($H345,TSギフト商品コード!$A$2:$H$10000,6,0),IF($I$6=10%,VLOOKUP($H345,TSギフト商品コード!$A$2:$H$10000,7,0),""))))))</f>
        <v/>
      </c>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c r="BG345" s="34"/>
      <c r="BH345" s="34"/>
      <c r="BI345" s="34"/>
    </row>
    <row r="346" spans="1:61" s="183" customFormat="1" ht="20.100000000000001" customHeight="1" x14ac:dyDescent="0.15">
      <c r="A346" s="213">
        <v>336</v>
      </c>
      <c r="B346" s="136"/>
      <c r="C346" s="258"/>
      <c r="D346" s="258"/>
      <c r="E346" s="258"/>
      <c r="F346" s="258"/>
      <c r="G346" s="4"/>
      <c r="H346" s="5"/>
      <c r="I346" s="212"/>
      <c r="J346" s="254" t="str">
        <f>IF($H346="","",VLOOKUP($H346,TSギフト商品コード!$A$1:$H$10000,2,0))</f>
        <v/>
      </c>
      <c r="K346" s="184" t="str">
        <f>IF($H346="","",IF(EXACT(ASC(VLOOKUP($H346,TSギフト商品コード!$A$1:$H$10000,8,0)),1),VLOOKUP($H346,TSギフト商品コード!$A$1:$H$10000,3,0),ROUNDDOWN((1-$I$6)*VLOOKUP($H346,TSギフト商品コード!$A$1:$H$10000,3,0),0)))</f>
        <v/>
      </c>
      <c r="L346" s="185" t="str">
        <f t="shared" si="5"/>
        <v/>
      </c>
      <c r="M346" s="288"/>
      <c r="N346" s="5"/>
      <c r="O346" s="5"/>
      <c r="P346" s="5"/>
      <c r="Q346" s="5"/>
      <c r="R346" s="256"/>
      <c r="S346" s="256"/>
      <c r="T346" s="5"/>
      <c r="U346" s="5"/>
      <c r="V346" s="265"/>
      <c r="W346" s="34"/>
      <c r="X346" s="211" t="str">
        <f>IF($H346="","",IF(EXACT(ASC(VLOOKUP($H346,TSギフト商品コード!$A$2:$H$10000,8,0)),1),VLOOKUP($H346,TSギフト商品コード!$A$2:$H$10000,4,0),IF($I$6=0%,VLOOKUP($H346,TSギフト商品コード!$A$2:$H$10000,4,0),IF($I$6=3%,VLOOKUP($H346,TSギフト商品コード!$A$2:$H$10000,5,0),IF($I$6=5%,VLOOKUP($H346,TSギフト商品コード!$A$2:$H$10000,6,0),IF($I$6=10%,VLOOKUP($H346,TSギフト商品コード!$A$2:$H$10000,7,0),""))))))</f>
        <v/>
      </c>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c r="BG346" s="34"/>
      <c r="BH346" s="34"/>
      <c r="BI346" s="34"/>
    </row>
    <row r="347" spans="1:61" s="183" customFormat="1" ht="20.100000000000001" customHeight="1" x14ac:dyDescent="0.15">
      <c r="A347" s="213">
        <v>337</v>
      </c>
      <c r="B347" s="136"/>
      <c r="C347" s="258"/>
      <c r="D347" s="258"/>
      <c r="E347" s="258"/>
      <c r="F347" s="258"/>
      <c r="G347" s="4"/>
      <c r="H347" s="5"/>
      <c r="I347" s="212"/>
      <c r="J347" s="254" t="str">
        <f>IF($H347="","",VLOOKUP($H347,TSギフト商品コード!$A$1:$H$10000,2,0))</f>
        <v/>
      </c>
      <c r="K347" s="184" t="str">
        <f>IF($H347="","",IF(EXACT(ASC(VLOOKUP($H347,TSギフト商品コード!$A$1:$H$10000,8,0)),1),VLOOKUP($H347,TSギフト商品コード!$A$1:$H$10000,3,0),ROUNDDOWN((1-$I$6)*VLOOKUP($H347,TSギフト商品コード!$A$1:$H$10000,3,0),0)))</f>
        <v/>
      </c>
      <c r="L347" s="185" t="str">
        <f t="shared" si="5"/>
        <v/>
      </c>
      <c r="M347" s="288"/>
      <c r="N347" s="5"/>
      <c r="O347" s="5"/>
      <c r="P347" s="5"/>
      <c r="Q347" s="5"/>
      <c r="R347" s="256"/>
      <c r="S347" s="256"/>
      <c r="T347" s="5"/>
      <c r="U347" s="5"/>
      <c r="V347" s="265"/>
      <c r="W347" s="34"/>
      <c r="X347" s="211" t="str">
        <f>IF($H347="","",IF(EXACT(ASC(VLOOKUP($H347,TSギフト商品コード!$A$2:$H$10000,8,0)),1),VLOOKUP($H347,TSギフト商品コード!$A$2:$H$10000,4,0),IF($I$6=0%,VLOOKUP($H347,TSギフト商品コード!$A$2:$H$10000,4,0),IF($I$6=3%,VLOOKUP($H347,TSギフト商品コード!$A$2:$H$10000,5,0),IF($I$6=5%,VLOOKUP($H347,TSギフト商品コード!$A$2:$H$10000,6,0),IF($I$6=10%,VLOOKUP($H347,TSギフト商品コード!$A$2:$H$10000,7,0),""))))))</f>
        <v/>
      </c>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c r="BG347" s="34"/>
      <c r="BH347" s="34"/>
      <c r="BI347" s="34"/>
    </row>
    <row r="348" spans="1:61" s="183" customFormat="1" ht="20.100000000000001" customHeight="1" x14ac:dyDescent="0.15">
      <c r="A348" s="213">
        <v>338</v>
      </c>
      <c r="B348" s="136"/>
      <c r="C348" s="258"/>
      <c r="D348" s="258"/>
      <c r="E348" s="258"/>
      <c r="F348" s="258"/>
      <c r="G348" s="4"/>
      <c r="H348" s="5"/>
      <c r="I348" s="212"/>
      <c r="J348" s="254" t="str">
        <f>IF($H348="","",VLOOKUP($H348,TSギフト商品コード!$A$1:$H$10000,2,0))</f>
        <v/>
      </c>
      <c r="K348" s="184" t="str">
        <f>IF($H348="","",IF(EXACT(ASC(VLOOKUP($H348,TSギフト商品コード!$A$1:$H$10000,8,0)),1),VLOOKUP($H348,TSギフト商品コード!$A$1:$H$10000,3,0),ROUNDDOWN((1-$I$6)*VLOOKUP($H348,TSギフト商品コード!$A$1:$H$10000,3,0),0)))</f>
        <v/>
      </c>
      <c r="L348" s="185" t="str">
        <f t="shared" si="5"/>
        <v/>
      </c>
      <c r="M348" s="288"/>
      <c r="N348" s="5"/>
      <c r="O348" s="5"/>
      <c r="P348" s="5"/>
      <c r="Q348" s="5"/>
      <c r="R348" s="256"/>
      <c r="S348" s="256"/>
      <c r="T348" s="5"/>
      <c r="U348" s="5"/>
      <c r="V348" s="265"/>
      <c r="W348" s="34"/>
      <c r="X348" s="211" t="str">
        <f>IF($H348="","",IF(EXACT(ASC(VLOOKUP($H348,TSギフト商品コード!$A$2:$H$10000,8,0)),1),VLOOKUP($H348,TSギフト商品コード!$A$2:$H$10000,4,0),IF($I$6=0%,VLOOKUP($H348,TSギフト商品コード!$A$2:$H$10000,4,0),IF($I$6=3%,VLOOKUP($H348,TSギフト商品コード!$A$2:$H$10000,5,0),IF($I$6=5%,VLOOKUP($H348,TSギフト商品コード!$A$2:$H$10000,6,0),IF($I$6=10%,VLOOKUP($H348,TSギフト商品コード!$A$2:$H$10000,7,0),""))))))</f>
        <v/>
      </c>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c r="BG348" s="34"/>
      <c r="BH348" s="34"/>
      <c r="BI348" s="34"/>
    </row>
    <row r="349" spans="1:61" s="183" customFormat="1" ht="20.100000000000001" customHeight="1" x14ac:dyDescent="0.15">
      <c r="A349" s="213">
        <v>339</v>
      </c>
      <c r="B349" s="136"/>
      <c r="C349" s="258"/>
      <c r="D349" s="258"/>
      <c r="E349" s="258"/>
      <c r="F349" s="258"/>
      <c r="G349" s="4"/>
      <c r="H349" s="5"/>
      <c r="I349" s="212"/>
      <c r="J349" s="254" t="str">
        <f>IF($H349="","",VLOOKUP($H349,TSギフト商品コード!$A$1:$H$10000,2,0))</f>
        <v/>
      </c>
      <c r="K349" s="184" t="str">
        <f>IF($H349="","",IF(EXACT(ASC(VLOOKUP($H349,TSギフト商品コード!$A$1:$H$10000,8,0)),1),VLOOKUP($H349,TSギフト商品コード!$A$1:$H$10000,3,0),ROUNDDOWN((1-$I$6)*VLOOKUP($H349,TSギフト商品コード!$A$1:$H$10000,3,0),0)))</f>
        <v/>
      </c>
      <c r="L349" s="185" t="str">
        <f t="shared" si="5"/>
        <v/>
      </c>
      <c r="M349" s="288"/>
      <c r="N349" s="5"/>
      <c r="O349" s="5"/>
      <c r="P349" s="5"/>
      <c r="Q349" s="5"/>
      <c r="R349" s="256"/>
      <c r="S349" s="256"/>
      <c r="T349" s="5"/>
      <c r="U349" s="5"/>
      <c r="V349" s="265"/>
      <c r="W349" s="34"/>
      <c r="X349" s="211" t="str">
        <f>IF($H349="","",IF(EXACT(ASC(VLOOKUP($H349,TSギフト商品コード!$A$2:$H$10000,8,0)),1),VLOOKUP($H349,TSギフト商品コード!$A$2:$H$10000,4,0),IF($I$6=0%,VLOOKUP($H349,TSギフト商品コード!$A$2:$H$10000,4,0),IF($I$6=3%,VLOOKUP($H349,TSギフト商品コード!$A$2:$H$10000,5,0),IF($I$6=5%,VLOOKUP($H349,TSギフト商品コード!$A$2:$H$10000,6,0),IF($I$6=10%,VLOOKUP($H349,TSギフト商品コード!$A$2:$H$10000,7,0),""))))))</f>
        <v/>
      </c>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c r="BG349" s="34"/>
      <c r="BH349" s="34"/>
      <c r="BI349" s="34"/>
    </row>
    <row r="350" spans="1:61" s="183" customFormat="1" ht="20.100000000000001" customHeight="1" x14ac:dyDescent="0.15">
      <c r="A350" s="213">
        <v>340</v>
      </c>
      <c r="B350" s="136"/>
      <c r="C350" s="258"/>
      <c r="D350" s="258"/>
      <c r="E350" s="258"/>
      <c r="F350" s="258"/>
      <c r="G350" s="4"/>
      <c r="H350" s="5"/>
      <c r="I350" s="212"/>
      <c r="J350" s="254" t="str">
        <f>IF($H350="","",VLOOKUP($H350,TSギフト商品コード!$A$1:$H$10000,2,0))</f>
        <v/>
      </c>
      <c r="K350" s="184" t="str">
        <f>IF($H350="","",IF(EXACT(ASC(VLOOKUP($H350,TSギフト商品コード!$A$1:$H$10000,8,0)),1),VLOOKUP($H350,TSギフト商品コード!$A$1:$H$10000,3,0),ROUNDDOWN((1-$I$6)*VLOOKUP($H350,TSギフト商品コード!$A$1:$H$10000,3,0),0)))</f>
        <v/>
      </c>
      <c r="L350" s="185" t="str">
        <f t="shared" si="5"/>
        <v/>
      </c>
      <c r="M350" s="288"/>
      <c r="N350" s="5"/>
      <c r="O350" s="5"/>
      <c r="P350" s="5"/>
      <c r="Q350" s="5"/>
      <c r="R350" s="256"/>
      <c r="S350" s="256"/>
      <c r="T350" s="5"/>
      <c r="U350" s="5"/>
      <c r="V350" s="265"/>
      <c r="W350" s="34"/>
      <c r="X350" s="211" t="str">
        <f>IF($H350="","",IF(EXACT(ASC(VLOOKUP($H350,TSギフト商品コード!$A$2:$H$10000,8,0)),1),VLOOKUP($H350,TSギフト商品コード!$A$2:$H$10000,4,0),IF($I$6=0%,VLOOKUP($H350,TSギフト商品コード!$A$2:$H$10000,4,0),IF($I$6=3%,VLOOKUP($H350,TSギフト商品コード!$A$2:$H$10000,5,0),IF($I$6=5%,VLOOKUP($H350,TSギフト商品コード!$A$2:$H$10000,6,0),IF($I$6=10%,VLOOKUP($H350,TSギフト商品コード!$A$2:$H$10000,7,0),""))))))</f>
        <v/>
      </c>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c r="BG350" s="34"/>
      <c r="BH350" s="34"/>
      <c r="BI350" s="34"/>
    </row>
    <row r="351" spans="1:61" s="183" customFormat="1" ht="20.100000000000001" customHeight="1" x14ac:dyDescent="0.15">
      <c r="A351" s="213">
        <v>341</v>
      </c>
      <c r="B351" s="136"/>
      <c r="C351" s="258"/>
      <c r="D351" s="258"/>
      <c r="E351" s="258"/>
      <c r="F351" s="258"/>
      <c r="G351" s="4"/>
      <c r="H351" s="5"/>
      <c r="I351" s="212"/>
      <c r="J351" s="254" t="str">
        <f>IF($H351="","",VLOOKUP($H351,TSギフト商品コード!$A$1:$H$10000,2,0))</f>
        <v/>
      </c>
      <c r="K351" s="184" t="str">
        <f>IF($H351="","",IF(EXACT(ASC(VLOOKUP($H351,TSギフト商品コード!$A$1:$H$10000,8,0)),1),VLOOKUP($H351,TSギフト商品コード!$A$1:$H$10000,3,0),ROUNDDOWN((1-$I$6)*VLOOKUP($H351,TSギフト商品コード!$A$1:$H$10000,3,0),0)))</f>
        <v/>
      </c>
      <c r="L351" s="185" t="str">
        <f t="shared" si="5"/>
        <v/>
      </c>
      <c r="M351" s="288"/>
      <c r="N351" s="5"/>
      <c r="O351" s="5"/>
      <c r="P351" s="5"/>
      <c r="Q351" s="5"/>
      <c r="R351" s="256"/>
      <c r="S351" s="256"/>
      <c r="T351" s="5"/>
      <c r="U351" s="5"/>
      <c r="V351" s="265"/>
      <c r="W351" s="34"/>
      <c r="X351" s="211" t="str">
        <f>IF($H351="","",IF(EXACT(ASC(VLOOKUP($H351,TSギフト商品コード!$A$2:$H$10000,8,0)),1),VLOOKUP($H351,TSギフト商品コード!$A$2:$H$10000,4,0),IF($I$6=0%,VLOOKUP($H351,TSギフト商品コード!$A$2:$H$10000,4,0),IF($I$6=3%,VLOOKUP($H351,TSギフト商品コード!$A$2:$H$10000,5,0),IF($I$6=5%,VLOOKUP($H351,TSギフト商品コード!$A$2:$H$10000,6,0),IF($I$6=10%,VLOOKUP($H351,TSギフト商品コード!$A$2:$H$10000,7,0),""))))))</f>
        <v/>
      </c>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c r="BG351" s="34"/>
      <c r="BH351" s="34"/>
      <c r="BI351" s="34"/>
    </row>
    <row r="352" spans="1:61" s="183" customFormat="1" ht="20.100000000000001" customHeight="1" x14ac:dyDescent="0.15">
      <c r="A352" s="213">
        <v>342</v>
      </c>
      <c r="B352" s="136"/>
      <c r="C352" s="258"/>
      <c r="D352" s="258"/>
      <c r="E352" s="258"/>
      <c r="F352" s="258"/>
      <c r="G352" s="4"/>
      <c r="H352" s="5"/>
      <c r="I352" s="212"/>
      <c r="J352" s="254" t="str">
        <f>IF($H352="","",VLOOKUP($H352,TSギフト商品コード!$A$1:$H$10000,2,0))</f>
        <v/>
      </c>
      <c r="K352" s="184" t="str">
        <f>IF($H352="","",IF(EXACT(ASC(VLOOKUP($H352,TSギフト商品コード!$A$1:$H$10000,8,0)),1),VLOOKUP($H352,TSギフト商品コード!$A$1:$H$10000,3,0),ROUNDDOWN((1-$I$6)*VLOOKUP($H352,TSギフト商品コード!$A$1:$H$10000,3,0),0)))</f>
        <v/>
      </c>
      <c r="L352" s="185" t="str">
        <f t="shared" si="5"/>
        <v/>
      </c>
      <c r="M352" s="288"/>
      <c r="N352" s="5"/>
      <c r="O352" s="5"/>
      <c r="P352" s="5"/>
      <c r="Q352" s="5"/>
      <c r="R352" s="256"/>
      <c r="S352" s="256"/>
      <c r="T352" s="5"/>
      <c r="U352" s="5"/>
      <c r="V352" s="265"/>
      <c r="W352" s="34"/>
      <c r="X352" s="211" t="str">
        <f>IF($H352="","",IF(EXACT(ASC(VLOOKUP($H352,TSギフト商品コード!$A$2:$H$10000,8,0)),1),VLOOKUP($H352,TSギフト商品コード!$A$2:$H$10000,4,0),IF($I$6=0%,VLOOKUP($H352,TSギフト商品コード!$A$2:$H$10000,4,0),IF($I$6=3%,VLOOKUP($H352,TSギフト商品コード!$A$2:$H$10000,5,0),IF($I$6=5%,VLOOKUP($H352,TSギフト商品コード!$A$2:$H$10000,6,0),IF($I$6=10%,VLOOKUP($H352,TSギフト商品コード!$A$2:$H$10000,7,0),""))))))</f>
        <v/>
      </c>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c r="BG352" s="34"/>
      <c r="BH352" s="34"/>
      <c r="BI352" s="34"/>
    </row>
    <row r="353" spans="1:61" s="183" customFormat="1" ht="20.100000000000001" customHeight="1" x14ac:dyDescent="0.15">
      <c r="A353" s="213">
        <v>343</v>
      </c>
      <c r="B353" s="136"/>
      <c r="C353" s="258"/>
      <c r="D353" s="258"/>
      <c r="E353" s="258"/>
      <c r="F353" s="258"/>
      <c r="G353" s="4"/>
      <c r="H353" s="5"/>
      <c r="I353" s="212"/>
      <c r="J353" s="254" t="str">
        <f>IF($H353="","",VLOOKUP($H353,TSギフト商品コード!$A$1:$H$10000,2,0))</f>
        <v/>
      </c>
      <c r="K353" s="184" t="str">
        <f>IF($H353="","",IF(EXACT(ASC(VLOOKUP($H353,TSギフト商品コード!$A$1:$H$10000,8,0)),1),VLOOKUP($H353,TSギフト商品コード!$A$1:$H$10000,3,0),ROUNDDOWN((1-$I$6)*VLOOKUP($H353,TSギフト商品コード!$A$1:$H$10000,3,0),0)))</f>
        <v/>
      </c>
      <c r="L353" s="185" t="str">
        <f t="shared" si="5"/>
        <v/>
      </c>
      <c r="M353" s="288"/>
      <c r="N353" s="5"/>
      <c r="O353" s="5"/>
      <c r="P353" s="5"/>
      <c r="Q353" s="5"/>
      <c r="R353" s="256"/>
      <c r="S353" s="256"/>
      <c r="T353" s="5"/>
      <c r="U353" s="5"/>
      <c r="V353" s="265"/>
      <c r="W353" s="34"/>
      <c r="X353" s="211" t="str">
        <f>IF($H353="","",IF(EXACT(ASC(VLOOKUP($H353,TSギフト商品コード!$A$2:$H$10000,8,0)),1),VLOOKUP($H353,TSギフト商品コード!$A$2:$H$10000,4,0),IF($I$6=0%,VLOOKUP($H353,TSギフト商品コード!$A$2:$H$10000,4,0),IF($I$6=3%,VLOOKUP($H353,TSギフト商品コード!$A$2:$H$10000,5,0),IF($I$6=5%,VLOOKUP($H353,TSギフト商品コード!$A$2:$H$10000,6,0),IF($I$6=10%,VLOOKUP($H353,TSギフト商品コード!$A$2:$H$10000,7,0),""))))))</f>
        <v/>
      </c>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c r="BG353" s="34"/>
      <c r="BH353" s="34"/>
      <c r="BI353" s="34"/>
    </row>
    <row r="354" spans="1:61" s="183" customFormat="1" ht="20.100000000000001" customHeight="1" x14ac:dyDescent="0.15">
      <c r="A354" s="213">
        <v>344</v>
      </c>
      <c r="B354" s="136"/>
      <c r="C354" s="258"/>
      <c r="D354" s="258"/>
      <c r="E354" s="258"/>
      <c r="F354" s="258"/>
      <c r="G354" s="4"/>
      <c r="H354" s="5"/>
      <c r="I354" s="212"/>
      <c r="J354" s="254" t="str">
        <f>IF($H354="","",VLOOKUP($H354,TSギフト商品コード!$A$1:$H$10000,2,0))</f>
        <v/>
      </c>
      <c r="K354" s="184" t="str">
        <f>IF($H354="","",IF(EXACT(ASC(VLOOKUP($H354,TSギフト商品コード!$A$1:$H$10000,8,0)),1),VLOOKUP($H354,TSギフト商品コード!$A$1:$H$10000,3,0),ROUNDDOWN((1-$I$6)*VLOOKUP($H354,TSギフト商品コード!$A$1:$H$10000,3,0),0)))</f>
        <v/>
      </c>
      <c r="L354" s="185" t="str">
        <f t="shared" si="5"/>
        <v/>
      </c>
      <c r="M354" s="288"/>
      <c r="N354" s="5"/>
      <c r="O354" s="5"/>
      <c r="P354" s="5"/>
      <c r="Q354" s="5"/>
      <c r="R354" s="256"/>
      <c r="S354" s="256"/>
      <c r="T354" s="5"/>
      <c r="U354" s="5"/>
      <c r="V354" s="265"/>
      <c r="W354" s="34"/>
      <c r="X354" s="211" t="str">
        <f>IF($H354="","",IF(EXACT(ASC(VLOOKUP($H354,TSギフト商品コード!$A$2:$H$10000,8,0)),1),VLOOKUP($H354,TSギフト商品コード!$A$2:$H$10000,4,0),IF($I$6=0%,VLOOKUP($H354,TSギフト商品コード!$A$2:$H$10000,4,0),IF($I$6=3%,VLOOKUP($H354,TSギフト商品コード!$A$2:$H$10000,5,0),IF($I$6=5%,VLOOKUP($H354,TSギフト商品コード!$A$2:$H$10000,6,0),IF($I$6=10%,VLOOKUP($H354,TSギフト商品コード!$A$2:$H$10000,7,0),""))))))</f>
        <v/>
      </c>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4"/>
    </row>
    <row r="355" spans="1:61" s="183" customFormat="1" ht="20.100000000000001" customHeight="1" x14ac:dyDescent="0.15">
      <c r="A355" s="213">
        <v>345</v>
      </c>
      <c r="B355" s="136"/>
      <c r="C355" s="258"/>
      <c r="D355" s="258"/>
      <c r="E355" s="258"/>
      <c r="F355" s="258"/>
      <c r="G355" s="4"/>
      <c r="H355" s="5"/>
      <c r="I355" s="212"/>
      <c r="J355" s="254" t="str">
        <f>IF($H355="","",VLOOKUP($H355,TSギフト商品コード!$A$1:$H$10000,2,0))</f>
        <v/>
      </c>
      <c r="K355" s="184" t="str">
        <f>IF($H355="","",IF(EXACT(ASC(VLOOKUP($H355,TSギフト商品コード!$A$1:$H$10000,8,0)),1),VLOOKUP($H355,TSギフト商品コード!$A$1:$H$10000,3,0),ROUNDDOWN((1-$I$6)*VLOOKUP($H355,TSギフト商品コード!$A$1:$H$10000,3,0),0)))</f>
        <v/>
      </c>
      <c r="L355" s="185" t="str">
        <f t="shared" si="5"/>
        <v/>
      </c>
      <c r="M355" s="288"/>
      <c r="N355" s="5"/>
      <c r="O355" s="5"/>
      <c r="P355" s="5"/>
      <c r="Q355" s="5"/>
      <c r="R355" s="256"/>
      <c r="S355" s="256"/>
      <c r="T355" s="5"/>
      <c r="U355" s="5"/>
      <c r="V355" s="265"/>
      <c r="W355" s="34"/>
      <c r="X355" s="211" t="str">
        <f>IF($H355="","",IF(EXACT(ASC(VLOOKUP($H355,TSギフト商品コード!$A$2:$H$10000,8,0)),1),VLOOKUP($H355,TSギフト商品コード!$A$2:$H$10000,4,0),IF($I$6=0%,VLOOKUP($H355,TSギフト商品コード!$A$2:$H$10000,4,0),IF($I$6=3%,VLOOKUP($H355,TSギフト商品コード!$A$2:$H$10000,5,0),IF($I$6=5%,VLOOKUP($H355,TSギフト商品コード!$A$2:$H$10000,6,0),IF($I$6=10%,VLOOKUP($H355,TSギフト商品コード!$A$2:$H$10000,7,0),""))))))</f>
        <v/>
      </c>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c r="BG355" s="34"/>
      <c r="BH355" s="34"/>
      <c r="BI355" s="34"/>
    </row>
    <row r="356" spans="1:61" s="183" customFormat="1" ht="20.100000000000001" customHeight="1" x14ac:dyDescent="0.15">
      <c r="A356" s="213">
        <v>346</v>
      </c>
      <c r="B356" s="136"/>
      <c r="C356" s="258"/>
      <c r="D356" s="258"/>
      <c r="E356" s="258"/>
      <c r="F356" s="258"/>
      <c r="G356" s="4"/>
      <c r="H356" s="5"/>
      <c r="I356" s="212"/>
      <c r="J356" s="254" t="str">
        <f>IF($H356="","",VLOOKUP($H356,TSギフト商品コード!$A$1:$H$10000,2,0))</f>
        <v/>
      </c>
      <c r="K356" s="184" t="str">
        <f>IF($H356="","",IF(EXACT(ASC(VLOOKUP($H356,TSギフト商品コード!$A$1:$H$10000,8,0)),1),VLOOKUP($H356,TSギフト商品コード!$A$1:$H$10000,3,0),ROUNDDOWN((1-$I$6)*VLOOKUP($H356,TSギフト商品コード!$A$1:$H$10000,3,0),0)))</f>
        <v/>
      </c>
      <c r="L356" s="185" t="str">
        <f t="shared" si="5"/>
        <v/>
      </c>
      <c r="M356" s="288"/>
      <c r="N356" s="5"/>
      <c r="O356" s="5"/>
      <c r="P356" s="5"/>
      <c r="Q356" s="5"/>
      <c r="R356" s="256"/>
      <c r="S356" s="256"/>
      <c r="T356" s="5"/>
      <c r="U356" s="5"/>
      <c r="V356" s="265"/>
      <c r="W356" s="34"/>
      <c r="X356" s="211" t="str">
        <f>IF($H356="","",IF(EXACT(ASC(VLOOKUP($H356,TSギフト商品コード!$A$2:$H$10000,8,0)),1),VLOOKUP($H356,TSギフト商品コード!$A$2:$H$10000,4,0),IF($I$6=0%,VLOOKUP($H356,TSギフト商品コード!$A$2:$H$10000,4,0),IF($I$6=3%,VLOOKUP($H356,TSギフト商品コード!$A$2:$H$10000,5,0),IF($I$6=5%,VLOOKUP($H356,TSギフト商品コード!$A$2:$H$10000,6,0),IF($I$6=10%,VLOOKUP($H356,TSギフト商品コード!$A$2:$H$10000,7,0),""))))))</f>
        <v/>
      </c>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c r="BG356" s="34"/>
      <c r="BH356" s="34"/>
      <c r="BI356" s="34"/>
    </row>
    <row r="357" spans="1:61" s="183" customFormat="1" ht="20.100000000000001" customHeight="1" x14ac:dyDescent="0.15">
      <c r="A357" s="213">
        <v>347</v>
      </c>
      <c r="B357" s="136"/>
      <c r="C357" s="258"/>
      <c r="D357" s="258"/>
      <c r="E357" s="258"/>
      <c r="F357" s="258"/>
      <c r="G357" s="4"/>
      <c r="H357" s="5"/>
      <c r="I357" s="212"/>
      <c r="J357" s="254" t="str">
        <f>IF($H357="","",VLOOKUP($H357,TSギフト商品コード!$A$1:$H$10000,2,0))</f>
        <v/>
      </c>
      <c r="K357" s="184" t="str">
        <f>IF($H357="","",IF(EXACT(ASC(VLOOKUP($H357,TSギフト商品コード!$A$1:$H$10000,8,0)),1),VLOOKUP($H357,TSギフト商品コード!$A$1:$H$10000,3,0),ROUNDDOWN((1-$I$6)*VLOOKUP($H357,TSギフト商品コード!$A$1:$H$10000,3,0),0)))</f>
        <v/>
      </c>
      <c r="L357" s="185" t="str">
        <f t="shared" si="5"/>
        <v/>
      </c>
      <c r="M357" s="288"/>
      <c r="N357" s="5"/>
      <c r="O357" s="5"/>
      <c r="P357" s="5"/>
      <c r="Q357" s="5"/>
      <c r="R357" s="256"/>
      <c r="S357" s="256"/>
      <c r="T357" s="5"/>
      <c r="U357" s="5"/>
      <c r="V357" s="265"/>
      <c r="W357" s="34"/>
      <c r="X357" s="211" t="str">
        <f>IF($H357="","",IF(EXACT(ASC(VLOOKUP($H357,TSギフト商品コード!$A$2:$H$10000,8,0)),1),VLOOKUP($H357,TSギフト商品コード!$A$2:$H$10000,4,0),IF($I$6=0%,VLOOKUP($H357,TSギフト商品コード!$A$2:$H$10000,4,0),IF($I$6=3%,VLOOKUP($H357,TSギフト商品コード!$A$2:$H$10000,5,0),IF($I$6=5%,VLOOKUP($H357,TSギフト商品コード!$A$2:$H$10000,6,0),IF($I$6=10%,VLOOKUP($H357,TSギフト商品コード!$A$2:$H$10000,7,0),""))))))</f>
        <v/>
      </c>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c r="BG357" s="34"/>
      <c r="BH357" s="34"/>
      <c r="BI357" s="34"/>
    </row>
    <row r="358" spans="1:61" s="183" customFormat="1" ht="20.100000000000001" customHeight="1" x14ac:dyDescent="0.15">
      <c r="A358" s="213">
        <v>348</v>
      </c>
      <c r="B358" s="136"/>
      <c r="C358" s="258"/>
      <c r="D358" s="258"/>
      <c r="E358" s="258"/>
      <c r="F358" s="258"/>
      <c r="G358" s="4"/>
      <c r="H358" s="5"/>
      <c r="I358" s="212"/>
      <c r="J358" s="254" t="str">
        <f>IF($H358="","",VLOOKUP($H358,TSギフト商品コード!$A$1:$H$10000,2,0))</f>
        <v/>
      </c>
      <c r="K358" s="184" t="str">
        <f>IF($H358="","",IF(EXACT(ASC(VLOOKUP($H358,TSギフト商品コード!$A$1:$H$10000,8,0)),1),VLOOKUP($H358,TSギフト商品コード!$A$1:$H$10000,3,0),ROUNDDOWN((1-$I$6)*VLOOKUP($H358,TSギフト商品コード!$A$1:$H$10000,3,0),0)))</f>
        <v/>
      </c>
      <c r="L358" s="185" t="str">
        <f t="shared" si="5"/>
        <v/>
      </c>
      <c r="M358" s="288"/>
      <c r="N358" s="5"/>
      <c r="O358" s="5"/>
      <c r="P358" s="5"/>
      <c r="Q358" s="5"/>
      <c r="R358" s="256"/>
      <c r="S358" s="256"/>
      <c r="T358" s="5"/>
      <c r="U358" s="5"/>
      <c r="V358" s="265"/>
      <c r="W358" s="34"/>
      <c r="X358" s="211" t="str">
        <f>IF($H358="","",IF(EXACT(ASC(VLOOKUP($H358,TSギフト商品コード!$A$2:$H$10000,8,0)),1),VLOOKUP($H358,TSギフト商品コード!$A$2:$H$10000,4,0),IF($I$6=0%,VLOOKUP($H358,TSギフト商品コード!$A$2:$H$10000,4,0),IF($I$6=3%,VLOOKUP($H358,TSギフト商品コード!$A$2:$H$10000,5,0),IF($I$6=5%,VLOOKUP($H358,TSギフト商品コード!$A$2:$H$10000,6,0),IF($I$6=10%,VLOOKUP($H358,TSギフト商品コード!$A$2:$H$10000,7,0),""))))))</f>
        <v/>
      </c>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c r="BG358" s="34"/>
      <c r="BH358" s="34"/>
      <c r="BI358" s="34"/>
    </row>
    <row r="359" spans="1:61" s="183" customFormat="1" ht="20.100000000000001" customHeight="1" x14ac:dyDescent="0.15">
      <c r="A359" s="213">
        <v>349</v>
      </c>
      <c r="B359" s="136"/>
      <c r="C359" s="258"/>
      <c r="D359" s="258"/>
      <c r="E359" s="258"/>
      <c r="F359" s="258"/>
      <c r="G359" s="4"/>
      <c r="H359" s="5"/>
      <c r="I359" s="212"/>
      <c r="J359" s="254" t="str">
        <f>IF($H359="","",VLOOKUP($H359,TSギフト商品コード!$A$1:$H$10000,2,0))</f>
        <v/>
      </c>
      <c r="K359" s="184" t="str">
        <f>IF($H359="","",IF(EXACT(ASC(VLOOKUP($H359,TSギフト商品コード!$A$1:$H$10000,8,0)),1),VLOOKUP($H359,TSギフト商品コード!$A$1:$H$10000,3,0),ROUNDDOWN((1-$I$6)*VLOOKUP($H359,TSギフト商品コード!$A$1:$H$10000,3,0),0)))</f>
        <v/>
      </c>
      <c r="L359" s="185" t="str">
        <f t="shared" si="5"/>
        <v/>
      </c>
      <c r="M359" s="288"/>
      <c r="N359" s="5"/>
      <c r="O359" s="5"/>
      <c r="P359" s="5"/>
      <c r="Q359" s="5"/>
      <c r="R359" s="256"/>
      <c r="S359" s="256"/>
      <c r="T359" s="5"/>
      <c r="U359" s="5"/>
      <c r="V359" s="265"/>
      <c r="W359" s="34"/>
      <c r="X359" s="211" t="str">
        <f>IF($H359="","",IF(EXACT(ASC(VLOOKUP($H359,TSギフト商品コード!$A$2:$H$10000,8,0)),1),VLOOKUP($H359,TSギフト商品コード!$A$2:$H$10000,4,0),IF($I$6=0%,VLOOKUP($H359,TSギフト商品コード!$A$2:$H$10000,4,0),IF($I$6=3%,VLOOKUP($H359,TSギフト商品コード!$A$2:$H$10000,5,0),IF($I$6=5%,VLOOKUP($H359,TSギフト商品コード!$A$2:$H$10000,6,0),IF($I$6=10%,VLOOKUP($H359,TSギフト商品コード!$A$2:$H$10000,7,0),""))))))</f>
        <v/>
      </c>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c r="BG359" s="34"/>
      <c r="BH359" s="34"/>
      <c r="BI359" s="34"/>
    </row>
    <row r="360" spans="1:61" s="183" customFormat="1" ht="20.100000000000001" customHeight="1" x14ac:dyDescent="0.15">
      <c r="A360" s="213">
        <v>350</v>
      </c>
      <c r="B360" s="136"/>
      <c r="C360" s="258"/>
      <c r="D360" s="258"/>
      <c r="E360" s="258"/>
      <c r="F360" s="258"/>
      <c r="G360" s="4"/>
      <c r="H360" s="5"/>
      <c r="I360" s="212"/>
      <c r="J360" s="254" t="str">
        <f>IF($H360="","",VLOOKUP($H360,TSギフト商品コード!$A$1:$H$10000,2,0))</f>
        <v/>
      </c>
      <c r="K360" s="184" t="str">
        <f>IF($H360="","",IF(EXACT(ASC(VLOOKUP($H360,TSギフト商品コード!$A$1:$H$10000,8,0)),1),VLOOKUP($H360,TSギフト商品コード!$A$1:$H$10000,3,0),ROUNDDOWN((1-$I$6)*VLOOKUP($H360,TSギフト商品コード!$A$1:$H$10000,3,0),0)))</f>
        <v/>
      </c>
      <c r="L360" s="185" t="str">
        <f t="shared" si="5"/>
        <v/>
      </c>
      <c r="M360" s="288"/>
      <c r="N360" s="5"/>
      <c r="O360" s="5"/>
      <c r="P360" s="5"/>
      <c r="Q360" s="5"/>
      <c r="R360" s="256"/>
      <c r="S360" s="256"/>
      <c r="T360" s="5"/>
      <c r="U360" s="5"/>
      <c r="V360" s="265"/>
      <c r="W360" s="34"/>
      <c r="X360" s="211" t="str">
        <f>IF($H360="","",IF(EXACT(ASC(VLOOKUP($H360,TSギフト商品コード!$A$2:$H$10000,8,0)),1),VLOOKUP($H360,TSギフト商品コード!$A$2:$H$10000,4,0),IF($I$6=0%,VLOOKUP($H360,TSギフト商品コード!$A$2:$H$10000,4,0),IF($I$6=3%,VLOOKUP($H360,TSギフト商品コード!$A$2:$H$10000,5,0),IF($I$6=5%,VLOOKUP($H360,TSギフト商品コード!$A$2:$H$10000,6,0),IF($I$6=10%,VLOOKUP($H360,TSギフト商品コード!$A$2:$H$10000,7,0),""))))))</f>
        <v/>
      </c>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c r="BG360" s="34"/>
      <c r="BH360" s="34"/>
      <c r="BI360" s="34"/>
    </row>
    <row r="361" spans="1:61" s="183" customFormat="1" ht="20.100000000000001" customHeight="1" x14ac:dyDescent="0.15">
      <c r="A361" s="213">
        <v>351</v>
      </c>
      <c r="B361" s="136"/>
      <c r="C361" s="258"/>
      <c r="D361" s="258"/>
      <c r="E361" s="258"/>
      <c r="F361" s="258"/>
      <c r="G361" s="4"/>
      <c r="H361" s="5"/>
      <c r="I361" s="212"/>
      <c r="J361" s="254" t="str">
        <f>IF($H361="","",VLOOKUP($H361,TSギフト商品コード!$A$1:$H$10000,2,0))</f>
        <v/>
      </c>
      <c r="K361" s="184" t="str">
        <f>IF($H361="","",IF(EXACT(ASC(VLOOKUP($H361,TSギフト商品コード!$A$1:$H$10000,8,0)),1),VLOOKUP($H361,TSギフト商品コード!$A$1:$H$10000,3,0),ROUNDDOWN((1-$I$6)*VLOOKUP($H361,TSギフト商品コード!$A$1:$H$10000,3,0),0)))</f>
        <v/>
      </c>
      <c r="L361" s="185" t="str">
        <f t="shared" si="5"/>
        <v/>
      </c>
      <c r="M361" s="288"/>
      <c r="N361" s="5"/>
      <c r="O361" s="5"/>
      <c r="P361" s="5"/>
      <c r="Q361" s="5"/>
      <c r="R361" s="256"/>
      <c r="S361" s="256"/>
      <c r="T361" s="5"/>
      <c r="U361" s="5"/>
      <c r="V361" s="265"/>
      <c r="W361" s="34"/>
      <c r="X361" s="211" t="str">
        <f>IF($H361="","",IF(EXACT(ASC(VLOOKUP($H361,TSギフト商品コード!$A$2:$H$10000,8,0)),1),VLOOKUP($H361,TSギフト商品コード!$A$2:$H$10000,4,0),IF($I$6=0%,VLOOKUP($H361,TSギフト商品コード!$A$2:$H$10000,4,0),IF($I$6=3%,VLOOKUP($H361,TSギフト商品コード!$A$2:$H$10000,5,0),IF($I$6=5%,VLOOKUP($H361,TSギフト商品コード!$A$2:$H$10000,6,0),IF($I$6=10%,VLOOKUP($H361,TSギフト商品コード!$A$2:$H$10000,7,0),""))))))</f>
        <v/>
      </c>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4"/>
    </row>
    <row r="362" spans="1:61" s="183" customFormat="1" ht="20.100000000000001" customHeight="1" x14ac:dyDescent="0.15">
      <c r="A362" s="213">
        <v>352</v>
      </c>
      <c r="B362" s="136"/>
      <c r="C362" s="258"/>
      <c r="D362" s="258"/>
      <c r="E362" s="258"/>
      <c r="F362" s="258"/>
      <c r="G362" s="4"/>
      <c r="H362" s="5"/>
      <c r="I362" s="212"/>
      <c r="J362" s="254" t="str">
        <f>IF($H362="","",VLOOKUP($H362,TSギフト商品コード!$A$1:$H$10000,2,0))</f>
        <v/>
      </c>
      <c r="K362" s="184" t="str">
        <f>IF($H362="","",IF(EXACT(ASC(VLOOKUP($H362,TSギフト商品コード!$A$1:$H$10000,8,0)),1),VLOOKUP($H362,TSギフト商品コード!$A$1:$H$10000,3,0),ROUNDDOWN((1-$I$6)*VLOOKUP($H362,TSギフト商品コード!$A$1:$H$10000,3,0),0)))</f>
        <v/>
      </c>
      <c r="L362" s="185" t="str">
        <f t="shared" si="5"/>
        <v/>
      </c>
      <c r="M362" s="288"/>
      <c r="N362" s="5"/>
      <c r="O362" s="5"/>
      <c r="P362" s="5"/>
      <c r="Q362" s="5"/>
      <c r="R362" s="256"/>
      <c r="S362" s="256"/>
      <c r="T362" s="5"/>
      <c r="U362" s="5"/>
      <c r="V362" s="265"/>
      <c r="W362" s="34"/>
      <c r="X362" s="211" t="str">
        <f>IF($H362="","",IF(EXACT(ASC(VLOOKUP($H362,TSギフト商品コード!$A$2:$H$10000,8,0)),1),VLOOKUP($H362,TSギフト商品コード!$A$2:$H$10000,4,0),IF($I$6=0%,VLOOKUP($H362,TSギフト商品コード!$A$2:$H$10000,4,0),IF($I$6=3%,VLOOKUP($H362,TSギフト商品コード!$A$2:$H$10000,5,0),IF($I$6=5%,VLOOKUP($H362,TSギフト商品コード!$A$2:$H$10000,6,0),IF($I$6=10%,VLOOKUP($H362,TSギフト商品コード!$A$2:$H$10000,7,0),""))))))</f>
        <v/>
      </c>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c r="BG362" s="34"/>
      <c r="BH362" s="34"/>
      <c r="BI362" s="34"/>
    </row>
    <row r="363" spans="1:61" s="183" customFormat="1" ht="20.100000000000001" customHeight="1" x14ac:dyDescent="0.15">
      <c r="A363" s="213">
        <v>353</v>
      </c>
      <c r="B363" s="136"/>
      <c r="C363" s="258"/>
      <c r="D363" s="258"/>
      <c r="E363" s="258"/>
      <c r="F363" s="258"/>
      <c r="G363" s="4"/>
      <c r="H363" s="5"/>
      <c r="I363" s="212"/>
      <c r="J363" s="254" t="str">
        <f>IF($H363="","",VLOOKUP($H363,TSギフト商品コード!$A$1:$H$10000,2,0))</f>
        <v/>
      </c>
      <c r="K363" s="184" t="str">
        <f>IF($H363="","",IF(EXACT(ASC(VLOOKUP($H363,TSギフト商品コード!$A$1:$H$10000,8,0)),1),VLOOKUP($H363,TSギフト商品コード!$A$1:$H$10000,3,0),ROUNDDOWN((1-$I$6)*VLOOKUP($H363,TSギフト商品コード!$A$1:$H$10000,3,0),0)))</f>
        <v/>
      </c>
      <c r="L363" s="185" t="str">
        <f t="shared" si="5"/>
        <v/>
      </c>
      <c r="M363" s="288"/>
      <c r="N363" s="5"/>
      <c r="O363" s="5"/>
      <c r="P363" s="5"/>
      <c r="Q363" s="5"/>
      <c r="R363" s="256"/>
      <c r="S363" s="256"/>
      <c r="T363" s="5"/>
      <c r="U363" s="5"/>
      <c r="V363" s="265"/>
      <c r="W363" s="34"/>
      <c r="X363" s="211" t="str">
        <f>IF($H363="","",IF(EXACT(ASC(VLOOKUP($H363,TSギフト商品コード!$A$2:$H$10000,8,0)),1),VLOOKUP($H363,TSギフト商品コード!$A$2:$H$10000,4,0),IF($I$6=0%,VLOOKUP($H363,TSギフト商品コード!$A$2:$H$10000,4,0),IF($I$6=3%,VLOOKUP($H363,TSギフト商品コード!$A$2:$H$10000,5,0),IF($I$6=5%,VLOOKUP($H363,TSギフト商品コード!$A$2:$H$10000,6,0),IF($I$6=10%,VLOOKUP($H363,TSギフト商品コード!$A$2:$H$10000,7,0),""))))))</f>
        <v/>
      </c>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c r="AZ363" s="34"/>
      <c r="BA363" s="34"/>
      <c r="BB363" s="34"/>
      <c r="BC363" s="34"/>
      <c r="BD363" s="34"/>
      <c r="BE363" s="34"/>
      <c r="BF363" s="34"/>
      <c r="BG363" s="34"/>
      <c r="BH363" s="34"/>
      <c r="BI363" s="34"/>
    </row>
    <row r="364" spans="1:61" s="183" customFormat="1" ht="20.100000000000001" customHeight="1" x14ac:dyDescent="0.15">
      <c r="A364" s="213">
        <v>354</v>
      </c>
      <c r="B364" s="136"/>
      <c r="C364" s="258"/>
      <c r="D364" s="258"/>
      <c r="E364" s="258"/>
      <c r="F364" s="258"/>
      <c r="G364" s="4"/>
      <c r="H364" s="5"/>
      <c r="I364" s="212"/>
      <c r="J364" s="254" t="str">
        <f>IF($H364="","",VLOOKUP($H364,TSギフト商品コード!$A$1:$H$10000,2,0))</f>
        <v/>
      </c>
      <c r="K364" s="184" t="str">
        <f>IF($H364="","",IF(EXACT(ASC(VLOOKUP($H364,TSギフト商品コード!$A$1:$H$10000,8,0)),1),VLOOKUP($H364,TSギフト商品コード!$A$1:$H$10000,3,0),ROUNDDOWN((1-$I$6)*VLOOKUP($H364,TSギフト商品コード!$A$1:$H$10000,3,0),0)))</f>
        <v/>
      </c>
      <c r="L364" s="185" t="str">
        <f t="shared" si="5"/>
        <v/>
      </c>
      <c r="M364" s="288"/>
      <c r="N364" s="5"/>
      <c r="O364" s="5"/>
      <c r="P364" s="5"/>
      <c r="Q364" s="5"/>
      <c r="R364" s="256"/>
      <c r="S364" s="256"/>
      <c r="T364" s="5"/>
      <c r="U364" s="5"/>
      <c r="V364" s="265"/>
      <c r="W364" s="34"/>
      <c r="X364" s="211" t="str">
        <f>IF($H364="","",IF(EXACT(ASC(VLOOKUP($H364,TSギフト商品コード!$A$2:$H$10000,8,0)),1),VLOOKUP($H364,TSギフト商品コード!$A$2:$H$10000,4,0),IF($I$6=0%,VLOOKUP($H364,TSギフト商品コード!$A$2:$H$10000,4,0),IF($I$6=3%,VLOOKUP($H364,TSギフト商品コード!$A$2:$H$10000,5,0),IF($I$6=5%,VLOOKUP($H364,TSギフト商品コード!$A$2:$H$10000,6,0),IF($I$6=10%,VLOOKUP($H364,TSギフト商品コード!$A$2:$H$10000,7,0),""))))))</f>
        <v/>
      </c>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c r="AZ364" s="34"/>
      <c r="BA364" s="34"/>
      <c r="BB364" s="34"/>
      <c r="BC364" s="34"/>
      <c r="BD364" s="34"/>
      <c r="BE364" s="34"/>
      <c r="BF364" s="34"/>
      <c r="BG364" s="34"/>
      <c r="BH364" s="34"/>
      <c r="BI364" s="34"/>
    </row>
    <row r="365" spans="1:61" s="183" customFormat="1" ht="20.100000000000001" customHeight="1" x14ac:dyDescent="0.15">
      <c r="A365" s="213">
        <v>355</v>
      </c>
      <c r="B365" s="136"/>
      <c r="C365" s="258"/>
      <c r="D365" s="258"/>
      <c r="E365" s="258"/>
      <c r="F365" s="258"/>
      <c r="G365" s="4"/>
      <c r="H365" s="5"/>
      <c r="I365" s="212"/>
      <c r="J365" s="254" t="str">
        <f>IF($H365="","",VLOOKUP($H365,TSギフト商品コード!$A$1:$H$10000,2,0))</f>
        <v/>
      </c>
      <c r="K365" s="184" t="str">
        <f>IF($H365="","",IF(EXACT(ASC(VLOOKUP($H365,TSギフト商品コード!$A$1:$H$10000,8,0)),1),VLOOKUP($H365,TSギフト商品コード!$A$1:$H$10000,3,0),ROUNDDOWN((1-$I$6)*VLOOKUP($H365,TSギフト商品コード!$A$1:$H$10000,3,0),0)))</f>
        <v/>
      </c>
      <c r="L365" s="185" t="str">
        <f t="shared" si="5"/>
        <v/>
      </c>
      <c r="M365" s="288"/>
      <c r="N365" s="5"/>
      <c r="O365" s="5"/>
      <c r="P365" s="5"/>
      <c r="Q365" s="5"/>
      <c r="R365" s="256"/>
      <c r="S365" s="256"/>
      <c r="T365" s="5"/>
      <c r="U365" s="5"/>
      <c r="V365" s="265"/>
      <c r="W365" s="34"/>
      <c r="X365" s="211" t="str">
        <f>IF($H365="","",IF(EXACT(ASC(VLOOKUP($H365,TSギフト商品コード!$A$2:$H$10000,8,0)),1),VLOOKUP($H365,TSギフト商品コード!$A$2:$H$10000,4,0),IF($I$6=0%,VLOOKUP($H365,TSギフト商品コード!$A$2:$H$10000,4,0),IF($I$6=3%,VLOOKUP($H365,TSギフト商品コード!$A$2:$H$10000,5,0),IF($I$6=5%,VLOOKUP($H365,TSギフト商品コード!$A$2:$H$10000,6,0),IF($I$6=10%,VLOOKUP($H365,TSギフト商品コード!$A$2:$H$10000,7,0),""))))))</f>
        <v/>
      </c>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c r="BG365" s="34"/>
      <c r="BH365" s="34"/>
      <c r="BI365" s="34"/>
    </row>
    <row r="366" spans="1:61" s="183" customFormat="1" ht="20.100000000000001" customHeight="1" x14ac:dyDescent="0.15">
      <c r="A366" s="213">
        <v>356</v>
      </c>
      <c r="B366" s="136"/>
      <c r="C366" s="258"/>
      <c r="D366" s="258"/>
      <c r="E366" s="258"/>
      <c r="F366" s="258"/>
      <c r="G366" s="4"/>
      <c r="H366" s="5"/>
      <c r="I366" s="212"/>
      <c r="J366" s="254" t="str">
        <f>IF($H366="","",VLOOKUP($H366,TSギフト商品コード!$A$1:$H$10000,2,0))</f>
        <v/>
      </c>
      <c r="K366" s="184" t="str">
        <f>IF($H366="","",IF(EXACT(ASC(VLOOKUP($H366,TSギフト商品コード!$A$1:$H$10000,8,0)),1),VLOOKUP($H366,TSギフト商品コード!$A$1:$H$10000,3,0),ROUNDDOWN((1-$I$6)*VLOOKUP($H366,TSギフト商品コード!$A$1:$H$10000,3,0),0)))</f>
        <v/>
      </c>
      <c r="L366" s="185" t="str">
        <f t="shared" si="5"/>
        <v/>
      </c>
      <c r="M366" s="288"/>
      <c r="N366" s="5"/>
      <c r="O366" s="5"/>
      <c r="P366" s="5"/>
      <c r="Q366" s="5"/>
      <c r="R366" s="256"/>
      <c r="S366" s="256"/>
      <c r="T366" s="5"/>
      <c r="U366" s="5"/>
      <c r="V366" s="265"/>
      <c r="W366" s="34"/>
      <c r="X366" s="211" t="str">
        <f>IF($H366="","",IF(EXACT(ASC(VLOOKUP($H366,TSギフト商品コード!$A$2:$H$10000,8,0)),1),VLOOKUP($H366,TSギフト商品コード!$A$2:$H$10000,4,0),IF($I$6=0%,VLOOKUP($H366,TSギフト商品コード!$A$2:$H$10000,4,0),IF($I$6=3%,VLOOKUP($H366,TSギフト商品コード!$A$2:$H$10000,5,0),IF($I$6=5%,VLOOKUP($H366,TSギフト商品コード!$A$2:$H$10000,6,0),IF($I$6=10%,VLOOKUP($H366,TSギフト商品コード!$A$2:$H$10000,7,0),""))))))</f>
        <v/>
      </c>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c r="BG366" s="34"/>
      <c r="BH366" s="34"/>
      <c r="BI366" s="34"/>
    </row>
    <row r="367" spans="1:61" s="183" customFormat="1" ht="20.100000000000001" customHeight="1" x14ac:dyDescent="0.15">
      <c r="A367" s="213">
        <v>357</v>
      </c>
      <c r="B367" s="136"/>
      <c r="C367" s="258"/>
      <c r="D367" s="258"/>
      <c r="E367" s="258"/>
      <c r="F367" s="258"/>
      <c r="G367" s="4"/>
      <c r="H367" s="5"/>
      <c r="I367" s="212"/>
      <c r="J367" s="254" t="str">
        <f>IF($H367="","",VLOOKUP($H367,TSギフト商品コード!$A$1:$H$10000,2,0))</f>
        <v/>
      </c>
      <c r="K367" s="184" t="str">
        <f>IF($H367="","",IF(EXACT(ASC(VLOOKUP($H367,TSギフト商品コード!$A$1:$H$10000,8,0)),1),VLOOKUP($H367,TSギフト商品コード!$A$1:$H$10000,3,0),ROUNDDOWN((1-$I$6)*VLOOKUP($H367,TSギフト商品コード!$A$1:$H$10000,3,0),0)))</f>
        <v/>
      </c>
      <c r="L367" s="185" t="str">
        <f t="shared" si="5"/>
        <v/>
      </c>
      <c r="M367" s="288"/>
      <c r="N367" s="5"/>
      <c r="O367" s="5"/>
      <c r="P367" s="5"/>
      <c r="Q367" s="5"/>
      <c r="R367" s="256"/>
      <c r="S367" s="256"/>
      <c r="T367" s="5"/>
      <c r="U367" s="5"/>
      <c r="V367" s="265"/>
      <c r="W367" s="34"/>
      <c r="X367" s="211" t="str">
        <f>IF($H367="","",IF(EXACT(ASC(VLOOKUP($H367,TSギフト商品コード!$A$2:$H$10000,8,0)),1),VLOOKUP($H367,TSギフト商品コード!$A$2:$H$10000,4,0),IF($I$6=0%,VLOOKUP($H367,TSギフト商品コード!$A$2:$H$10000,4,0),IF($I$6=3%,VLOOKUP($H367,TSギフト商品コード!$A$2:$H$10000,5,0),IF($I$6=5%,VLOOKUP($H367,TSギフト商品コード!$A$2:$H$10000,6,0),IF($I$6=10%,VLOOKUP($H367,TSギフト商品コード!$A$2:$H$10000,7,0),""))))))</f>
        <v/>
      </c>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c r="BG367" s="34"/>
      <c r="BH367" s="34"/>
      <c r="BI367" s="34"/>
    </row>
    <row r="368" spans="1:61" s="183" customFormat="1" ht="20.100000000000001" customHeight="1" x14ac:dyDescent="0.15">
      <c r="A368" s="213">
        <v>358</v>
      </c>
      <c r="B368" s="136"/>
      <c r="C368" s="258"/>
      <c r="D368" s="258"/>
      <c r="E368" s="258"/>
      <c r="F368" s="258"/>
      <c r="G368" s="4"/>
      <c r="H368" s="5"/>
      <c r="I368" s="212"/>
      <c r="J368" s="254" t="str">
        <f>IF($H368="","",VLOOKUP($H368,TSギフト商品コード!$A$1:$H$10000,2,0))</f>
        <v/>
      </c>
      <c r="K368" s="184" t="str">
        <f>IF($H368="","",IF(EXACT(ASC(VLOOKUP($H368,TSギフト商品コード!$A$1:$H$10000,8,0)),1),VLOOKUP($H368,TSギフト商品コード!$A$1:$H$10000,3,0),ROUNDDOWN((1-$I$6)*VLOOKUP($H368,TSギフト商品コード!$A$1:$H$10000,3,0),0)))</f>
        <v/>
      </c>
      <c r="L368" s="185" t="str">
        <f t="shared" si="5"/>
        <v/>
      </c>
      <c r="M368" s="288"/>
      <c r="N368" s="5"/>
      <c r="O368" s="5"/>
      <c r="P368" s="5"/>
      <c r="Q368" s="5"/>
      <c r="R368" s="256"/>
      <c r="S368" s="256"/>
      <c r="T368" s="5"/>
      <c r="U368" s="5"/>
      <c r="V368" s="265"/>
      <c r="W368" s="34"/>
      <c r="X368" s="211" t="str">
        <f>IF($H368="","",IF(EXACT(ASC(VLOOKUP($H368,TSギフト商品コード!$A$2:$H$10000,8,0)),1),VLOOKUP($H368,TSギフト商品コード!$A$2:$H$10000,4,0),IF($I$6=0%,VLOOKUP($H368,TSギフト商品コード!$A$2:$H$10000,4,0),IF($I$6=3%,VLOOKUP($H368,TSギフト商品コード!$A$2:$H$10000,5,0),IF($I$6=5%,VLOOKUP($H368,TSギフト商品コード!$A$2:$H$10000,6,0),IF($I$6=10%,VLOOKUP($H368,TSギフト商品コード!$A$2:$H$10000,7,0),""))))))</f>
        <v/>
      </c>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c r="BG368" s="34"/>
      <c r="BH368" s="34"/>
      <c r="BI368" s="34"/>
    </row>
    <row r="369" spans="1:61" s="183" customFormat="1" ht="20.100000000000001" customHeight="1" x14ac:dyDescent="0.15">
      <c r="A369" s="213">
        <v>359</v>
      </c>
      <c r="B369" s="136"/>
      <c r="C369" s="258"/>
      <c r="D369" s="258"/>
      <c r="E369" s="258"/>
      <c r="F369" s="258"/>
      <c r="G369" s="4"/>
      <c r="H369" s="5"/>
      <c r="I369" s="212"/>
      <c r="J369" s="254" t="str">
        <f>IF($H369="","",VLOOKUP($H369,TSギフト商品コード!$A$1:$H$10000,2,0))</f>
        <v/>
      </c>
      <c r="K369" s="184" t="str">
        <f>IF($H369="","",IF(EXACT(ASC(VLOOKUP($H369,TSギフト商品コード!$A$1:$H$10000,8,0)),1),VLOOKUP($H369,TSギフト商品コード!$A$1:$H$10000,3,0),ROUNDDOWN((1-$I$6)*VLOOKUP($H369,TSギフト商品コード!$A$1:$H$10000,3,0),0)))</f>
        <v/>
      </c>
      <c r="L369" s="185" t="str">
        <f t="shared" si="5"/>
        <v/>
      </c>
      <c r="M369" s="288"/>
      <c r="N369" s="5"/>
      <c r="O369" s="5"/>
      <c r="P369" s="5"/>
      <c r="Q369" s="5"/>
      <c r="R369" s="256"/>
      <c r="S369" s="256"/>
      <c r="T369" s="5"/>
      <c r="U369" s="5"/>
      <c r="V369" s="265"/>
      <c r="W369" s="34"/>
      <c r="X369" s="211" t="str">
        <f>IF($H369="","",IF(EXACT(ASC(VLOOKUP($H369,TSギフト商品コード!$A$2:$H$10000,8,0)),1),VLOOKUP($H369,TSギフト商品コード!$A$2:$H$10000,4,0),IF($I$6=0%,VLOOKUP($H369,TSギフト商品コード!$A$2:$H$10000,4,0),IF($I$6=3%,VLOOKUP($H369,TSギフト商品コード!$A$2:$H$10000,5,0),IF($I$6=5%,VLOOKUP($H369,TSギフト商品コード!$A$2:$H$10000,6,0),IF($I$6=10%,VLOOKUP($H369,TSギフト商品コード!$A$2:$H$10000,7,0),""))))))</f>
        <v/>
      </c>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c r="AX369" s="34"/>
      <c r="AY369" s="34"/>
      <c r="AZ369" s="34"/>
      <c r="BA369" s="34"/>
      <c r="BB369" s="34"/>
      <c r="BC369" s="34"/>
      <c r="BD369" s="34"/>
      <c r="BE369" s="34"/>
      <c r="BF369" s="34"/>
      <c r="BG369" s="34"/>
      <c r="BH369" s="34"/>
      <c r="BI369" s="34"/>
    </row>
    <row r="370" spans="1:61" s="183" customFormat="1" ht="20.100000000000001" customHeight="1" x14ac:dyDescent="0.15">
      <c r="A370" s="213">
        <v>360</v>
      </c>
      <c r="B370" s="136"/>
      <c r="C370" s="258"/>
      <c r="D370" s="258"/>
      <c r="E370" s="258"/>
      <c r="F370" s="258"/>
      <c r="G370" s="4"/>
      <c r="H370" s="5"/>
      <c r="I370" s="212"/>
      <c r="J370" s="254" t="str">
        <f>IF($H370="","",VLOOKUP($H370,TSギフト商品コード!$A$1:$H$10000,2,0))</f>
        <v/>
      </c>
      <c r="K370" s="184" t="str">
        <f>IF($H370="","",IF(EXACT(ASC(VLOOKUP($H370,TSギフト商品コード!$A$1:$H$10000,8,0)),1),VLOOKUP($H370,TSギフト商品コード!$A$1:$H$10000,3,0),ROUNDDOWN((1-$I$6)*VLOOKUP($H370,TSギフト商品コード!$A$1:$H$10000,3,0),0)))</f>
        <v/>
      </c>
      <c r="L370" s="185" t="str">
        <f t="shared" si="5"/>
        <v/>
      </c>
      <c r="M370" s="288"/>
      <c r="N370" s="5"/>
      <c r="O370" s="5"/>
      <c r="P370" s="5"/>
      <c r="Q370" s="5"/>
      <c r="R370" s="256"/>
      <c r="S370" s="256"/>
      <c r="T370" s="5"/>
      <c r="U370" s="5"/>
      <c r="V370" s="265"/>
      <c r="W370" s="34"/>
      <c r="X370" s="211" t="str">
        <f>IF($H370="","",IF(EXACT(ASC(VLOOKUP($H370,TSギフト商品コード!$A$2:$H$10000,8,0)),1),VLOOKUP($H370,TSギフト商品コード!$A$2:$H$10000,4,0),IF($I$6=0%,VLOOKUP($H370,TSギフト商品コード!$A$2:$H$10000,4,0),IF($I$6=3%,VLOOKUP($H370,TSギフト商品コード!$A$2:$H$10000,5,0),IF($I$6=5%,VLOOKUP($H370,TSギフト商品コード!$A$2:$H$10000,6,0),IF($I$6=10%,VLOOKUP($H370,TSギフト商品コード!$A$2:$H$10000,7,0),""))))))</f>
        <v/>
      </c>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c r="AX370" s="34"/>
      <c r="AY370" s="34"/>
      <c r="AZ370" s="34"/>
      <c r="BA370" s="34"/>
      <c r="BB370" s="34"/>
      <c r="BC370" s="34"/>
      <c r="BD370" s="34"/>
      <c r="BE370" s="34"/>
      <c r="BF370" s="34"/>
      <c r="BG370" s="34"/>
      <c r="BH370" s="34"/>
      <c r="BI370" s="34"/>
    </row>
    <row r="371" spans="1:61" s="183" customFormat="1" ht="20.100000000000001" customHeight="1" x14ac:dyDescent="0.15">
      <c r="A371" s="213">
        <v>361</v>
      </c>
      <c r="B371" s="136"/>
      <c r="C371" s="258"/>
      <c r="D371" s="258"/>
      <c r="E371" s="258"/>
      <c r="F371" s="258"/>
      <c r="G371" s="4"/>
      <c r="H371" s="5"/>
      <c r="I371" s="212"/>
      <c r="J371" s="254" t="str">
        <f>IF($H371="","",VLOOKUP($H371,TSギフト商品コード!$A$1:$H$10000,2,0))</f>
        <v/>
      </c>
      <c r="K371" s="184" t="str">
        <f>IF($H371="","",IF(EXACT(ASC(VLOOKUP($H371,TSギフト商品コード!$A$1:$H$10000,8,0)),1),VLOOKUP($H371,TSギフト商品コード!$A$1:$H$10000,3,0),ROUNDDOWN((1-$I$6)*VLOOKUP($H371,TSギフト商品コード!$A$1:$H$10000,3,0),0)))</f>
        <v/>
      </c>
      <c r="L371" s="185" t="str">
        <f t="shared" si="5"/>
        <v/>
      </c>
      <c r="M371" s="288"/>
      <c r="N371" s="5"/>
      <c r="O371" s="5"/>
      <c r="P371" s="5"/>
      <c r="Q371" s="5"/>
      <c r="R371" s="256"/>
      <c r="S371" s="256"/>
      <c r="T371" s="5"/>
      <c r="U371" s="5"/>
      <c r="V371" s="265"/>
      <c r="W371" s="34"/>
      <c r="X371" s="211" t="str">
        <f>IF($H371="","",IF(EXACT(ASC(VLOOKUP($H371,TSギフト商品コード!$A$2:$H$10000,8,0)),1),VLOOKUP($H371,TSギフト商品コード!$A$2:$H$10000,4,0),IF($I$6=0%,VLOOKUP($H371,TSギフト商品コード!$A$2:$H$10000,4,0),IF($I$6=3%,VLOOKUP($H371,TSギフト商品コード!$A$2:$H$10000,5,0),IF($I$6=5%,VLOOKUP($H371,TSギフト商品コード!$A$2:$H$10000,6,0),IF($I$6=10%,VLOOKUP($H371,TSギフト商品コード!$A$2:$H$10000,7,0),""))))))</f>
        <v/>
      </c>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c r="AX371" s="34"/>
      <c r="AY371" s="34"/>
      <c r="AZ371" s="34"/>
      <c r="BA371" s="34"/>
      <c r="BB371" s="34"/>
      <c r="BC371" s="34"/>
      <c r="BD371" s="34"/>
      <c r="BE371" s="34"/>
      <c r="BF371" s="34"/>
      <c r="BG371" s="34"/>
      <c r="BH371" s="34"/>
      <c r="BI371" s="34"/>
    </row>
    <row r="372" spans="1:61" s="183" customFormat="1" ht="20.100000000000001" customHeight="1" x14ac:dyDescent="0.15">
      <c r="A372" s="213">
        <v>362</v>
      </c>
      <c r="B372" s="136"/>
      <c r="C372" s="258"/>
      <c r="D372" s="258"/>
      <c r="E372" s="258"/>
      <c r="F372" s="258"/>
      <c r="G372" s="4"/>
      <c r="H372" s="5"/>
      <c r="I372" s="212"/>
      <c r="J372" s="254" t="str">
        <f>IF($H372="","",VLOOKUP($H372,TSギフト商品コード!$A$1:$H$10000,2,0))</f>
        <v/>
      </c>
      <c r="K372" s="184" t="str">
        <f>IF($H372="","",IF(EXACT(ASC(VLOOKUP($H372,TSギフト商品コード!$A$1:$H$10000,8,0)),1),VLOOKUP($H372,TSギフト商品コード!$A$1:$H$10000,3,0),ROUNDDOWN((1-$I$6)*VLOOKUP($H372,TSギフト商品コード!$A$1:$H$10000,3,0),0)))</f>
        <v/>
      </c>
      <c r="L372" s="185" t="str">
        <f t="shared" si="5"/>
        <v/>
      </c>
      <c r="M372" s="288"/>
      <c r="N372" s="5"/>
      <c r="O372" s="5"/>
      <c r="P372" s="5"/>
      <c r="Q372" s="5"/>
      <c r="R372" s="256"/>
      <c r="S372" s="256"/>
      <c r="T372" s="5"/>
      <c r="U372" s="5"/>
      <c r="V372" s="265"/>
      <c r="W372" s="34"/>
      <c r="X372" s="211" t="str">
        <f>IF($H372="","",IF(EXACT(ASC(VLOOKUP($H372,TSギフト商品コード!$A$2:$H$10000,8,0)),1),VLOOKUP($H372,TSギフト商品コード!$A$2:$H$10000,4,0),IF($I$6=0%,VLOOKUP($H372,TSギフト商品コード!$A$2:$H$10000,4,0),IF($I$6=3%,VLOOKUP($H372,TSギフト商品コード!$A$2:$H$10000,5,0),IF($I$6=5%,VLOOKUP($H372,TSギフト商品コード!$A$2:$H$10000,6,0),IF($I$6=10%,VLOOKUP($H372,TSギフト商品コード!$A$2:$H$10000,7,0),""))))))</f>
        <v/>
      </c>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c r="AX372" s="34"/>
      <c r="AY372" s="34"/>
      <c r="AZ372" s="34"/>
      <c r="BA372" s="34"/>
      <c r="BB372" s="34"/>
      <c r="BC372" s="34"/>
      <c r="BD372" s="34"/>
      <c r="BE372" s="34"/>
      <c r="BF372" s="34"/>
      <c r="BG372" s="34"/>
      <c r="BH372" s="34"/>
      <c r="BI372" s="34"/>
    </row>
    <row r="373" spans="1:61" s="183" customFormat="1" ht="20.100000000000001" customHeight="1" x14ac:dyDescent="0.15">
      <c r="A373" s="213">
        <v>363</v>
      </c>
      <c r="B373" s="136"/>
      <c r="C373" s="258"/>
      <c r="D373" s="258"/>
      <c r="E373" s="258"/>
      <c r="F373" s="258"/>
      <c r="G373" s="4"/>
      <c r="H373" s="5"/>
      <c r="I373" s="212"/>
      <c r="J373" s="254" t="str">
        <f>IF($H373="","",VLOOKUP($H373,TSギフト商品コード!$A$1:$H$10000,2,0))</f>
        <v/>
      </c>
      <c r="K373" s="184" t="str">
        <f>IF($H373="","",IF(EXACT(ASC(VLOOKUP($H373,TSギフト商品コード!$A$1:$H$10000,8,0)),1),VLOOKUP($H373,TSギフト商品コード!$A$1:$H$10000,3,0),ROUNDDOWN((1-$I$6)*VLOOKUP($H373,TSギフト商品コード!$A$1:$H$10000,3,0),0)))</f>
        <v/>
      </c>
      <c r="L373" s="185" t="str">
        <f t="shared" si="5"/>
        <v/>
      </c>
      <c r="M373" s="288"/>
      <c r="N373" s="5"/>
      <c r="O373" s="5"/>
      <c r="P373" s="5"/>
      <c r="Q373" s="5"/>
      <c r="R373" s="256"/>
      <c r="S373" s="256"/>
      <c r="T373" s="5"/>
      <c r="U373" s="5"/>
      <c r="V373" s="265"/>
      <c r="W373" s="34"/>
      <c r="X373" s="211" t="str">
        <f>IF($H373="","",IF(EXACT(ASC(VLOOKUP($H373,TSギフト商品コード!$A$2:$H$10000,8,0)),1),VLOOKUP($H373,TSギフト商品コード!$A$2:$H$10000,4,0),IF($I$6=0%,VLOOKUP($H373,TSギフト商品コード!$A$2:$H$10000,4,0),IF($I$6=3%,VLOOKUP($H373,TSギフト商品コード!$A$2:$H$10000,5,0),IF($I$6=5%,VLOOKUP($H373,TSギフト商品コード!$A$2:$H$10000,6,0),IF($I$6=10%,VLOOKUP($H373,TSギフト商品コード!$A$2:$H$10000,7,0),""))))))</f>
        <v/>
      </c>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c r="AX373" s="34"/>
      <c r="AY373" s="34"/>
      <c r="AZ373" s="34"/>
      <c r="BA373" s="34"/>
      <c r="BB373" s="34"/>
      <c r="BC373" s="34"/>
      <c r="BD373" s="34"/>
      <c r="BE373" s="34"/>
      <c r="BF373" s="34"/>
      <c r="BG373" s="34"/>
      <c r="BH373" s="34"/>
      <c r="BI373" s="34"/>
    </row>
    <row r="374" spans="1:61" s="183" customFormat="1" ht="20.100000000000001" customHeight="1" x14ac:dyDescent="0.15">
      <c r="A374" s="213">
        <v>364</v>
      </c>
      <c r="B374" s="136"/>
      <c r="C374" s="258"/>
      <c r="D374" s="258"/>
      <c r="E374" s="258"/>
      <c r="F374" s="258"/>
      <c r="G374" s="4"/>
      <c r="H374" s="5"/>
      <c r="I374" s="212"/>
      <c r="J374" s="254" t="str">
        <f>IF($H374="","",VLOOKUP($H374,TSギフト商品コード!$A$1:$H$10000,2,0))</f>
        <v/>
      </c>
      <c r="K374" s="184" t="str">
        <f>IF($H374="","",IF(EXACT(ASC(VLOOKUP($H374,TSギフト商品コード!$A$1:$H$10000,8,0)),1),VLOOKUP($H374,TSギフト商品コード!$A$1:$H$10000,3,0),ROUNDDOWN((1-$I$6)*VLOOKUP($H374,TSギフト商品コード!$A$1:$H$10000,3,0),0)))</f>
        <v/>
      </c>
      <c r="L374" s="185" t="str">
        <f t="shared" si="5"/>
        <v/>
      </c>
      <c r="M374" s="288"/>
      <c r="N374" s="5"/>
      <c r="O374" s="5"/>
      <c r="P374" s="5"/>
      <c r="Q374" s="5"/>
      <c r="R374" s="256"/>
      <c r="S374" s="256"/>
      <c r="T374" s="5"/>
      <c r="U374" s="5"/>
      <c r="V374" s="265"/>
      <c r="W374" s="34"/>
      <c r="X374" s="211" t="str">
        <f>IF($H374="","",IF(EXACT(ASC(VLOOKUP($H374,TSギフト商品コード!$A$2:$H$10000,8,0)),1),VLOOKUP($H374,TSギフト商品コード!$A$2:$H$10000,4,0),IF($I$6=0%,VLOOKUP($H374,TSギフト商品コード!$A$2:$H$10000,4,0),IF($I$6=3%,VLOOKUP($H374,TSギフト商品コード!$A$2:$H$10000,5,0),IF($I$6=5%,VLOOKUP($H374,TSギフト商品コード!$A$2:$H$10000,6,0),IF($I$6=10%,VLOOKUP($H374,TSギフト商品コード!$A$2:$H$10000,7,0),""))))))</f>
        <v/>
      </c>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c r="AW374" s="34"/>
      <c r="AX374" s="34"/>
      <c r="AY374" s="34"/>
      <c r="AZ374" s="34"/>
      <c r="BA374" s="34"/>
      <c r="BB374" s="34"/>
      <c r="BC374" s="34"/>
      <c r="BD374" s="34"/>
      <c r="BE374" s="34"/>
      <c r="BF374" s="34"/>
      <c r="BG374" s="34"/>
      <c r="BH374" s="34"/>
      <c r="BI374" s="34"/>
    </row>
    <row r="375" spans="1:61" s="183" customFormat="1" ht="20.100000000000001" customHeight="1" x14ac:dyDescent="0.15">
      <c r="A375" s="213">
        <v>365</v>
      </c>
      <c r="B375" s="136"/>
      <c r="C375" s="258"/>
      <c r="D375" s="258"/>
      <c r="E375" s="258"/>
      <c r="F375" s="258"/>
      <c r="G375" s="4"/>
      <c r="H375" s="5"/>
      <c r="I375" s="212"/>
      <c r="J375" s="254" t="str">
        <f>IF($H375="","",VLOOKUP($H375,TSギフト商品コード!$A$1:$H$10000,2,0))</f>
        <v/>
      </c>
      <c r="K375" s="184" t="str">
        <f>IF($H375="","",IF(EXACT(ASC(VLOOKUP($H375,TSギフト商品コード!$A$1:$H$10000,8,0)),1),VLOOKUP($H375,TSギフト商品コード!$A$1:$H$10000,3,0),ROUNDDOWN((1-$I$6)*VLOOKUP($H375,TSギフト商品コード!$A$1:$H$10000,3,0),0)))</f>
        <v/>
      </c>
      <c r="L375" s="185" t="str">
        <f t="shared" si="5"/>
        <v/>
      </c>
      <c r="M375" s="288"/>
      <c r="N375" s="5"/>
      <c r="O375" s="5"/>
      <c r="P375" s="5"/>
      <c r="Q375" s="5"/>
      <c r="R375" s="256"/>
      <c r="S375" s="256"/>
      <c r="T375" s="5"/>
      <c r="U375" s="5"/>
      <c r="V375" s="265"/>
      <c r="W375" s="34"/>
      <c r="X375" s="211" t="str">
        <f>IF($H375="","",IF(EXACT(ASC(VLOOKUP($H375,TSギフト商品コード!$A$2:$H$10000,8,0)),1),VLOOKUP($H375,TSギフト商品コード!$A$2:$H$10000,4,0),IF($I$6=0%,VLOOKUP($H375,TSギフト商品コード!$A$2:$H$10000,4,0),IF($I$6=3%,VLOOKUP($H375,TSギフト商品コード!$A$2:$H$10000,5,0),IF($I$6=5%,VLOOKUP($H375,TSギフト商品コード!$A$2:$H$10000,6,0),IF($I$6=10%,VLOOKUP($H375,TSギフト商品コード!$A$2:$H$10000,7,0),""))))))</f>
        <v/>
      </c>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c r="AW375" s="34"/>
      <c r="AX375" s="34"/>
      <c r="AY375" s="34"/>
      <c r="AZ375" s="34"/>
      <c r="BA375" s="34"/>
      <c r="BB375" s="34"/>
      <c r="BC375" s="34"/>
      <c r="BD375" s="34"/>
      <c r="BE375" s="34"/>
      <c r="BF375" s="34"/>
      <c r="BG375" s="34"/>
      <c r="BH375" s="34"/>
      <c r="BI375" s="34"/>
    </row>
    <row r="376" spans="1:61" s="183" customFormat="1" ht="20.100000000000001" customHeight="1" x14ac:dyDescent="0.15">
      <c r="A376" s="213">
        <v>366</v>
      </c>
      <c r="B376" s="136"/>
      <c r="C376" s="258"/>
      <c r="D376" s="258"/>
      <c r="E376" s="258"/>
      <c r="F376" s="258"/>
      <c r="G376" s="4"/>
      <c r="H376" s="5"/>
      <c r="I376" s="212"/>
      <c r="J376" s="254" t="str">
        <f>IF($H376="","",VLOOKUP($H376,TSギフト商品コード!$A$1:$H$10000,2,0))</f>
        <v/>
      </c>
      <c r="K376" s="184" t="str">
        <f>IF($H376="","",IF(EXACT(ASC(VLOOKUP($H376,TSギフト商品コード!$A$1:$H$10000,8,0)),1),VLOOKUP($H376,TSギフト商品コード!$A$1:$H$10000,3,0),ROUNDDOWN((1-$I$6)*VLOOKUP($H376,TSギフト商品コード!$A$1:$H$10000,3,0),0)))</f>
        <v/>
      </c>
      <c r="L376" s="185" t="str">
        <f t="shared" si="5"/>
        <v/>
      </c>
      <c r="M376" s="288"/>
      <c r="N376" s="5"/>
      <c r="O376" s="5"/>
      <c r="P376" s="5"/>
      <c r="Q376" s="5"/>
      <c r="R376" s="256"/>
      <c r="S376" s="256"/>
      <c r="T376" s="5"/>
      <c r="U376" s="5"/>
      <c r="V376" s="265"/>
      <c r="W376" s="34"/>
      <c r="X376" s="211" t="str">
        <f>IF($H376="","",IF(EXACT(ASC(VLOOKUP($H376,TSギフト商品コード!$A$2:$H$10000,8,0)),1),VLOOKUP($H376,TSギフト商品コード!$A$2:$H$10000,4,0),IF($I$6=0%,VLOOKUP($H376,TSギフト商品コード!$A$2:$H$10000,4,0),IF($I$6=3%,VLOOKUP($H376,TSギフト商品コード!$A$2:$H$10000,5,0),IF($I$6=5%,VLOOKUP($H376,TSギフト商品コード!$A$2:$H$10000,6,0),IF($I$6=10%,VLOOKUP($H376,TSギフト商品コード!$A$2:$H$10000,7,0),""))))))</f>
        <v/>
      </c>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c r="BG376" s="34"/>
      <c r="BH376" s="34"/>
      <c r="BI376" s="34"/>
    </row>
    <row r="377" spans="1:61" s="183" customFormat="1" ht="20.100000000000001" customHeight="1" x14ac:dyDescent="0.15">
      <c r="A377" s="213">
        <v>367</v>
      </c>
      <c r="B377" s="136"/>
      <c r="C377" s="258"/>
      <c r="D377" s="258"/>
      <c r="E377" s="258"/>
      <c r="F377" s="258"/>
      <c r="G377" s="4"/>
      <c r="H377" s="5"/>
      <c r="I377" s="212"/>
      <c r="J377" s="254" t="str">
        <f>IF($H377="","",VLOOKUP($H377,TSギフト商品コード!$A$1:$H$10000,2,0))</f>
        <v/>
      </c>
      <c r="K377" s="184" t="str">
        <f>IF($H377="","",IF(EXACT(ASC(VLOOKUP($H377,TSギフト商品コード!$A$1:$H$10000,8,0)),1),VLOOKUP($H377,TSギフト商品コード!$A$1:$H$10000,3,0),ROUNDDOWN((1-$I$6)*VLOOKUP($H377,TSギフト商品コード!$A$1:$H$10000,3,0),0)))</f>
        <v/>
      </c>
      <c r="L377" s="185" t="str">
        <f t="shared" si="5"/>
        <v/>
      </c>
      <c r="M377" s="288"/>
      <c r="N377" s="5"/>
      <c r="O377" s="5"/>
      <c r="P377" s="5"/>
      <c r="Q377" s="5"/>
      <c r="R377" s="256"/>
      <c r="S377" s="256"/>
      <c r="T377" s="5"/>
      <c r="U377" s="5"/>
      <c r="V377" s="265"/>
      <c r="W377" s="34"/>
      <c r="X377" s="211" t="str">
        <f>IF($H377="","",IF(EXACT(ASC(VLOOKUP($H377,TSギフト商品コード!$A$2:$H$10000,8,0)),1),VLOOKUP($H377,TSギフト商品コード!$A$2:$H$10000,4,0),IF($I$6=0%,VLOOKUP($H377,TSギフト商品コード!$A$2:$H$10000,4,0),IF($I$6=3%,VLOOKUP($H377,TSギフト商品コード!$A$2:$H$10000,5,0),IF($I$6=5%,VLOOKUP($H377,TSギフト商品コード!$A$2:$H$10000,6,0),IF($I$6=10%,VLOOKUP($H377,TSギフト商品コード!$A$2:$H$10000,7,0),""))))))</f>
        <v/>
      </c>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c r="AW377" s="34"/>
      <c r="AX377" s="34"/>
      <c r="AY377" s="34"/>
      <c r="AZ377" s="34"/>
      <c r="BA377" s="34"/>
      <c r="BB377" s="34"/>
      <c r="BC377" s="34"/>
      <c r="BD377" s="34"/>
      <c r="BE377" s="34"/>
      <c r="BF377" s="34"/>
      <c r="BG377" s="34"/>
      <c r="BH377" s="34"/>
      <c r="BI377" s="34"/>
    </row>
    <row r="378" spans="1:61" s="183" customFormat="1" ht="20.100000000000001" customHeight="1" x14ac:dyDescent="0.15">
      <c r="A378" s="213">
        <v>368</v>
      </c>
      <c r="B378" s="136"/>
      <c r="C378" s="258"/>
      <c r="D378" s="258"/>
      <c r="E378" s="258"/>
      <c r="F378" s="258"/>
      <c r="G378" s="4"/>
      <c r="H378" s="5"/>
      <c r="I378" s="212"/>
      <c r="J378" s="254" t="str">
        <f>IF($H378="","",VLOOKUP($H378,TSギフト商品コード!$A$1:$H$10000,2,0))</f>
        <v/>
      </c>
      <c r="K378" s="184" t="str">
        <f>IF($H378="","",IF(EXACT(ASC(VLOOKUP($H378,TSギフト商品コード!$A$1:$H$10000,8,0)),1),VLOOKUP($H378,TSギフト商品コード!$A$1:$H$10000,3,0),ROUNDDOWN((1-$I$6)*VLOOKUP($H378,TSギフト商品コード!$A$1:$H$10000,3,0),0)))</f>
        <v/>
      </c>
      <c r="L378" s="185" t="str">
        <f t="shared" si="5"/>
        <v/>
      </c>
      <c r="M378" s="288"/>
      <c r="N378" s="5"/>
      <c r="O378" s="5"/>
      <c r="P378" s="5"/>
      <c r="Q378" s="5"/>
      <c r="R378" s="256"/>
      <c r="S378" s="256"/>
      <c r="T378" s="5"/>
      <c r="U378" s="5"/>
      <c r="V378" s="265"/>
      <c r="W378" s="34"/>
      <c r="X378" s="211" t="str">
        <f>IF($H378="","",IF(EXACT(ASC(VLOOKUP($H378,TSギフト商品コード!$A$2:$H$10000,8,0)),1),VLOOKUP($H378,TSギフト商品コード!$A$2:$H$10000,4,0),IF($I$6=0%,VLOOKUP($H378,TSギフト商品コード!$A$2:$H$10000,4,0),IF($I$6=3%,VLOOKUP($H378,TSギフト商品コード!$A$2:$H$10000,5,0),IF($I$6=5%,VLOOKUP($H378,TSギフト商品コード!$A$2:$H$10000,6,0),IF($I$6=10%,VLOOKUP($H378,TSギフト商品コード!$A$2:$H$10000,7,0),""))))))</f>
        <v/>
      </c>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c r="AW378" s="34"/>
      <c r="AX378" s="34"/>
      <c r="AY378" s="34"/>
      <c r="AZ378" s="34"/>
      <c r="BA378" s="34"/>
      <c r="BB378" s="34"/>
      <c r="BC378" s="34"/>
      <c r="BD378" s="34"/>
      <c r="BE378" s="34"/>
      <c r="BF378" s="34"/>
      <c r="BG378" s="34"/>
      <c r="BH378" s="34"/>
      <c r="BI378" s="34"/>
    </row>
    <row r="379" spans="1:61" s="183" customFormat="1" ht="20.100000000000001" customHeight="1" x14ac:dyDescent="0.15">
      <c r="A379" s="213">
        <v>369</v>
      </c>
      <c r="B379" s="136"/>
      <c r="C379" s="258"/>
      <c r="D379" s="258"/>
      <c r="E379" s="258"/>
      <c r="F379" s="258"/>
      <c r="G379" s="4"/>
      <c r="H379" s="5"/>
      <c r="I379" s="212"/>
      <c r="J379" s="254" t="str">
        <f>IF($H379="","",VLOOKUP($H379,TSギフト商品コード!$A$1:$H$10000,2,0))</f>
        <v/>
      </c>
      <c r="K379" s="184" t="str">
        <f>IF($H379="","",IF(EXACT(ASC(VLOOKUP($H379,TSギフト商品コード!$A$1:$H$10000,8,0)),1),VLOOKUP($H379,TSギフト商品コード!$A$1:$H$10000,3,0),ROUNDDOWN((1-$I$6)*VLOOKUP($H379,TSギフト商品コード!$A$1:$H$10000,3,0),0)))</f>
        <v/>
      </c>
      <c r="L379" s="185" t="str">
        <f t="shared" si="5"/>
        <v/>
      </c>
      <c r="M379" s="288"/>
      <c r="N379" s="5"/>
      <c r="O379" s="5"/>
      <c r="P379" s="5"/>
      <c r="Q379" s="5"/>
      <c r="R379" s="256"/>
      <c r="S379" s="256"/>
      <c r="T379" s="5"/>
      <c r="U379" s="5"/>
      <c r="V379" s="265"/>
      <c r="W379" s="34"/>
      <c r="X379" s="211" t="str">
        <f>IF($H379="","",IF(EXACT(ASC(VLOOKUP($H379,TSギフト商品コード!$A$2:$H$10000,8,0)),1),VLOOKUP($H379,TSギフト商品コード!$A$2:$H$10000,4,0),IF($I$6=0%,VLOOKUP($H379,TSギフト商品コード!$A$2:$H$10000,4,0),IF($I$6=3%,VLOOKUP($H379,TSギフト商品コード!$A$2:$H$10000,5,0),IF($I$6=5%,VLOOKUP($H379,TSギフト商品コード!$A$2:$H$10000,6,0),IF($I$6=10%,VLOOKUP($H379,TSギフト商品コード!$A$2:$H$10000,7,0),""))))))</f>
        <v/>
      </c>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c r="AW379" s="34"/>
      <c r="AX379" s="34"/>
      <c r="AY379" s="34"/>
      <c r="AZ379" s="34"/>
      <c r="BA379" s="34"/>
      <c r="BB379" s="34"/>
      <c r="BC379" s="34"/>
      <c r="BD379" s="34"/>
      <c r="BE379" s="34"/>
      <c r="BF379" s="34"/>
      <c r="BG379" s="34"/>
      <c r="BH379" s="34"/>
      <c r="BI379" s="34"/>
    </row>
    <row r="380" spans="1:61" s="183" customFormat="1" ht="20.100000000000001" customHeight="1" x14ac:dyDescent="0.15">
      <c r="A380" s="213">
        <v>370</v>
      </c>
      <c r="B380" s="136"/>
      <c r="C380" s="258"/>
      <c r="D380" s="258"/>
      <c r="E380" s="258"/>
      <c r="F380" s="258"/>
      <c r="G380" s="4"/>
      <c r="H380" s="5"/>
      <c r="I380" s="212"/>
      <c r="J380" s="254" t="str">
        <f>IF($H380="","",VLOOKUP($H380,TSギフト商品コード!$A$1:$H$10000,2,0))</f>
        <v/>
      </c>
      <c r="K380" s="184" t="str">
        <f>IF($H380="","",IF(EXACT(ASC(VLOOKUP($H380,TSギフト商品コード!$A$1:$H$10000,8,0)),1),VLOOKUP($H380,TSギフト商品コード!$A$1:$H$10000,3,0),ROUNDDOWN((1-$I$6)*VLOOKUP($H380,TSギフト商品コード!$A$1:$H$10000,3,0),0)))</f>
        <v/>
      </c>
      <c r="L380" s="185" t="str">
        <f t="shared" si="5"/>
        <v/>
      </c>
      <c r="M380" s="288"/>
      <c r="N380" s="5"/>
      <c r="O380" s="5"/>
      <c r="P380" s="5"/>
      <c r="Q380" s="5"/>
      <c r="R380" s="256"/>
      <c r="S380" s="256"/>
      <c r="T380" s="5"/>
      <c r="U380" s="5"/>
      <c r="V380" s="265"/>
      <c r="W380" s="34"/>
      <c r="X380" s="211" t="str">
        <f>IF($H380="","",IF(EXACT(ASC(VLOOKUP($H380,TSギフト商品コード!$A$2:$H$10000,8,0)),1),VLOOKUP($H380,TSギフト商品コード!$A$2:$H$10000,4,0),IF($I$6=0%,VLOOKUP($H380,TSギフト商品コード!$A$2:$H$10000,4,0),IF($I$6=3%,VLOOKUP($H380,TSギフト商品コード!$A$2:$H$10000,5,0),IF($I$6=5%,VLOOKUP($H380,TSギフト商品コード!$A$2:$H$10000,6,0),IF($I$6=10%,VLOOKUP($H380,TSギフト商品コード!$A$2:$H$10000,7,0),""))))))</f>
        <v/>
      </c>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c r="BG380" s="34"/>
      <c r="BH380" s="34"/>
      <c r="BI380" s="34"/>
    </row>
    <row r="381" spans="1:61" s="183" customFormat="1" ht="20.100000000000001" customHeight="1" x14ac:dyDescent="0.15">
      <c r="A381" s="213">
        <v>371</v>
      </c>
      <c r="B381" s="136"/>
      <c r="C381" s="258"/>
      <c r="D381" s="258"/>
      <c r="E381" s="258"/>
      <c r="F381" s="258"/>
      <c r="G381" s="4"/>
      <c r="H381" s="5"/>
      <c r="I381" s="212"/>
      <c r="J381" s="254" t="str">
        <f>IF($H381="","",VLOOKUP($H381,TSギフト商品コード!$A$1:$H$10000,2,0))</f>
        <v/>
      </c>
      <c r="K381" s="184" t="str">
        <f>IF($H381="","",IF(EXACT(ASC(VLOOKUP($H381,TSギフト商品コード!$A$1:$H$10000,8,0)),1),VLOOKUP($H381,TSギフト商品コード!$A$1:$H$10000,3,0),ROUNDDOWN((1-$I$6)*VLOOKUP($H381,TSギフト商品コード!$A$1:$H$10000,3,0),0)))</f>
        <v/>
      </c>
      <c r="L381" s="185" t="str">
        <f t="shared" si="5"/>
        <v/>
      </c>
      <c r="M381" s="288"/>
      <c r="N381" s="5"/>
      <c r="O381" s="5"/>
      <c r="P381" s="5"/>
      <c r="Q381" s="5"/>
      <c r="R381" s="256"/>
      <c r="S381" s="256"/>
      <c r="T381" s="5"/>
      <c r="U381" s="5"/>
      <c r="V381" s="265"/>
      <c r="W381" s="34"/>
      <c r="X381" s="211" t="str">
        <f>IF($H381="","",IF(EXACT(ASC(VLOOKUP($H381,TSギフト商品コード!$A$2:$H$10000,8,0)),1),VLOOKUP($H381,TSギフト商品コード!$A$2:$H$10000,4,0),IF($I$6=0%,VLOOKUP($H381,TSギフト商品コード!$A$2:$H$10000,4,0),IF($I$6=3%,VLOOKUP($H381,TSギフト商品コード!$A$2:$H$10000,5,0),IF($I$6=5%,VLOOKUP($H381,TSギフト商品コード!$A$2:$H$10000,6,0),IF($I$6=10%,VLOOKUP($H381,TSギフト商品コード!$A$2:$H$10000,7,0),""))))))</f>
        <v/>
      </c>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c r="AX381" s="34"/>
      <c r="AY381" s="34"/>
      <c r="AZ381" s="34"/>
      <c r="BA381" s="34"/>
      <c r="BB381" s="34"/>
      <c r="BC381" s="34"/>
      <c r="BD381" s="34"/>
      <c r="BE381" s="34"/>
      <c r="BF381" s="34"/>
      <c r="BG381" s="34"/>
      <c r="BH381" s="34"/>
      <c r="BI381" s="34"/>
    </row>
    <row r="382" spans="1:61" s="183" customFormat="1" ht="20.100000000000001" customHeight="1" x14ac:dyDescent="0.15">
      <c r="A382" s="213">
        <v>372</v>
      </c>
      <c r="B382" s="136"/>
      <c r="C382" s="258"/>
      <c r="D382" s="258"/>
      <c r="E382" s="258"/>
      <c r="F382" s="258"/>
      <c r="G382" s="4"/>
      <c r="H382" s="5"/>
      <c r="I382" s="212"/>
      <c r="J382" s="254" t="str">
        <f>IF($H382="","",VLOOKUP($H382,TSギフト商品コード!$A$1:$H$10000,2,0))</f>
        <v/>
      </c>
      <c r="K382" s="184" t="str">
        <f>IF($H382="","",IF(EXACT(ASC(VLOOKUP($H382,TSギフト商品コード!$A$1:$H$10000,8,0)),1),VLOOKUP($H382,TSギフト商品コード!$A$1:$H$10000,3,0),ROUNDDOWN((1-$I$6)*VLOOKUP($H382,TSギフト商品コード!$A$1:$H$10000,3,0),0)))</f>
        <v/>
      </c>
      <c r="L382" s="185" t="str">
        <f t="shared" si="5"/>
        <v/>
      </c>
      <c r="M382" s="288"/>
      <c r="N382" s="5"/>
      <c r="O382" s="5"/>
      <c r="P382" s="5"/>
      <c r="Q382" s="5"/>
      <c r="R382" s="256"/>
      <c r="S382" s="256"/>
      <c r="T382" s="5"/>
      <c r="U382" s="5"/>
      <c r="V382" s="265"/>
      <c r="W382" s="34"/>
      <c r="X382" s="211" t="str">
        <f>IF($H382="","",IF(EXACT(ASC(VLOOKUP($H382,TSギフト商品コード!$A$2:$H$10000,8,0)),1),VLOOKUP($H382,TSギフト商品コード!$A$2:$H$10000,4,0),IF($I$6=0%,VLOOKUP($H382,TSギフト商品コード!$A$2:$H$10000,4,0),IF($I$6=3%,VLOOKUP($H382,TSギフト商品コード!$A$2:$H$10000,5,0),IF($I$6=5%,VLOOKUP($H382,TSギフト商品コード!$A$2:$H$10000,6,0),IF($I$6=10%,VLOOKUP($H382,TSギフト商品コード!$A$2:$H$10000,7,0),""))))))</f>
        <v/>
      </c>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c r="AX382" s="34"/>
      <c r="AY382" s="34"/>
      <c r="AZ382" s="34"/>
      <c r="BA382" s="34"/>
      <c r="BB382" s="34"/>
      <c r="BC382" s="34"/>
      <c r="BD382" s="34"/>
      <c r="BE382" s="34"/>
      <c r="BF382" s="34"/>
      <c r="BG382" s="34"/>
      <c r="BH382" s="34"/>
      <c r="BI382" s="34"/>
    </row>
    <row r="383" spans="1:61" s="183" customFormat="1" ht="20.100000000000001" customHeight="1" x14ac:dyDescent="0.15">
      <c r="A383" s="213">
        <v>373</v>
      </c>
      <c r="B383" s="136"/>
      <c r="C383" s="258"/>
      <c r="D383" s="258"/>
      <c r="E383" s="258"/>
      <c r="F383" s="258"/>
      <c r="G383" s="4"/>
      <c r="H383" s="5"/>
      <c r="I383" s="212"/>
      <c r="J383" s="254" t="str">
        <f>IF($H383="","",VLOOKUP($H383,TSギフト商品コード!$A$1:$H$10000,2,0))</f>
        <v/>
      </c>
      <c r="K383" s="184" t="str">
        <f>IF($H383="","",IF(EXACT(ASC(VLOOKUP($H383,TSギフト商品コード!$A$1:$H$10000,8,0)),1),VLOOKUP($H383,TSギフト商品コード!$A$1:$H$10000,3,0),ROUNDDOWN((1-$I$6)*VLOOKUP($H383,TSギフト商品コード!$A$1:$H$10000,3,0),0)))</f>
        <v/>
      </c>
      <c r="L383" s="185" t="str">
        <f t="shared" si="5"/>
        <v/>
      </c>
      <c r="M383" s="288"/>
      <c r="N383" s="5"/>
      <c r="O383" s="5"/>
      <c r="P383" s="5"/>
      <c r="Q383" s="5"/>
      <c r="R383" s="256"/>
      <c r="S383" s="256"/>
      <c r="T383" s="5"/>
      <c r="U383" s="5"/>
      <c r="V383" s="265"/>
      <c r="W383" s="34"/>
      <c r="X383" s="211" t="str">
        <f>IF($H383="","",IF(EXACT(ASC(VLOOKUP($H383,TSギフト商品コード!$A$2:$H$10000,8,0)),1),VLOOKUP($H383,TSギフト商品コード!$A$2:$H$10000,4,0),IF($I$6=0%,VLOOKUP($H383,TSギフト商品コード!$A$2:$H$10000,4,0),IF($I$6=3%,VLOOKUP($H383,TSギフト商品コード!$A$2:$H$10000,5,0),IF($I$6=5%,VLOOKUP($H383,TSギフト商品コード!$A$2:$H$10000,6,0),IF($I$6=10%,VLOOKUP($H383,TSギフト商品コード!$A$2:$H$10000,7,0),""))))))</f>
        <v/>
      </c>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c r="AX383" s="34"/>
      <c r="AY383" s="34"/>
      <c r="AZ383" s="34"/>
      <c r="BA383" s="34"/>
      <c r="BB383" s="34"/>
      <c r="BC383" s="34"/>
      <c r="BD383" s="34"/>
      <c r="BE383" s="34"/>
      <c r="BF383" s="34"/>
      <c r="BG383" s="34"/>
      <c r="BH383" s="34"/>
      <c r="BI383" s="34"/>
    </row>
    <row r="384" spans="1:61" s="183" customFormat="1" ht="20.100000000000001" customHeight="1" x14ac:dyDescent="0.15">
      <c r="A384" s="213">
        <v>374</v>
      </c>
      <c r="B384" s="136"/>
      <c r="C384" s="258"/>
      <c r="D384" s="258"/>
      <c r="E384" s="258"/>
      <c r="F384" s="258"/>
      <c r="G384" s="4"/>
      <c r="H384" s="5"/>
      <c r="I384" s="212"/>
      <c r="J384" s="254" t="str">
        <f>IF($H384="","",VLOOKUP($H384,TSギフト商品コード!$A$1:$H$10000,2,0))</f>
        <v/>
      </c>
      <c r="K384" s="184" t="str">
        <f>IF($H384="","",IF(EXACT(ASC(VLOOKUP($H384,TSギフト商品コード!$A$1:$H$10000,8,0)),1),VLOOKUP($H384,TSギフト商品コード!$A$1:$H$10000,3,0),ROUNDDOWN((1-$I$6)*VLOOKUP($H384,TSギフト商品コード!$A$1:$H$10000,3,0),0)))</f>
        <v/>
      </c>
      <c r="L384" s="185" t="str">
        <f t="shared" si="5"/>
        <v/>
      </c>
      <c r="M384" s="288"/>
      <c r="N384" s="5"/>
      <c r="O384" s="5"/>
      <c r="P384" s="5"/>
      <c r="Q384" s="5"/>
      <c r="R384" s="256"/>
      <c r="S384" s="256"/>
      <c r="T384" s="5"/>
      <c r="U384" s="5"/>
      <c r="V384" s="265"/>
      <c r="W384" s="34"/>
      <c r="X384" s="211" t="str">
        <f>IF($H384="","",IF(EXACT(ASC(VLOOKUP($H384,TSギフト商品コード!$A$2:$H$10000,8,0)),1),VLOOKUP($H384,TSギフト商品コード!$A$2:$H$10000,4,0),IF($I$6=0%,VLOOKUP($H384,TSギフト商品コード!$A$2:$H$10000,4,0),IF($I$6=3%,VLOOKUP($H384,TSギフト商品コード!$A$2:$H$10000,5,0),IF($I$6=5%,VLOOKUP($H384,TSギフト商品コード!$A$2:$H$10000,6,0),IF($I$6=10%,VLOOKUP($H384,TSギフト商品コード!$A$2:$H$10000,7,0),""))))))</f>
        <v/>
      </c>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c r="BF384" s="34"/>
      <c r="BG384" s="34"/>
      <c r="BH384" s="34"/>
      <c r="BI384" s="34"/>
    </row>
    <row r="385" spans="1:61" s="183" customFormat="1" ht="20.100000000000001" customHeight="1" x14ac:dyDescent="0.15">
      <c r="A385" s="213">
        <v>375</v>
      </c>
      <c r="B385" s="136"/>
      <c r="C385" s="258"/>
      <c r="D385" s="258"/>
      <c r="E385" s="258"/>
      <c r="F385" s="258"/>
      <c r="G385" s="4"/>
      <c r="H385" s="5"/>
      <c r="I385" s="212"/>
      <c r="J385" s="254" t="str">
        <f>IF($H385="","",VLOOKUP($H385,TSギフト商品コード!$A$1:$H$10000,2,0))</f>
        <v/>
      </c>
      <c r="K385" s="184" t="str">
        <f>IF($H385="","",IF(EXACT(ASC(VLOOKUP($H385,TSギフト商品コード!$A$1:$H$10000,8,0)),1),VLOOKUP($H385,TSギフト商品コード!$A$1:$H$10000,3,0),ROUNDDOWN((1-$I$6)*VLOOKUP($H385,TSギフト商品コード!$A$1:$H$10000,3,0),0)))</f>
        <v/>
      </c>
      <c r="L385" s="185" t="str">
        <f t="shared" si="5"/>
        <v/>
      </c>
      <c r="M385" s="288"/>
      <c r="N385" s="5"/>
      <c r="O385" s="5"/>
      <c r="P385" s="5"/>
      <c r="Q385" s="5"/>
      <c r="R385" s="256"/>
      <c r="S385" s="256"/>
      <c r="T385" s="5"/>
      <c r="U385" s="5"/>
      <c r="V385" s="265"/>
      <c r="W385" s="34"/>
      <c r="X385" s="211" t="str">
        <f>IF($H385="","",IF(EXACT(ASC(VLOOKUP($H385,TSギフト商品コード!$A$2:$H$10000,8,0)),1),VLOOKUP($H385,TSギフト商品コード!$A$2:$H$10000,4,0),IF($I$6=0%,VLOOKUP($H385,TSギフト商品コード!$A$2:$H$10000,4,0),IF($I$6=3%,VLOOKUP($H385,TSギフト商品コード!$A$2:$H$10000,5,0),IF($I$6=5%,VLOOKUP($H385,TSギフト商品コード!$A$2:$H$10000,6,0),IF($I$6=10%,VLOOKUP($H385,TSギフト商品コード!$A$2:$H$10000,7,0),""))))))</f>
        <v/>
      </c>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c r="BG385" s="34"/>
      <c r="BH385" s="34"/>
      <c r="BI385" s="34"/>
    </row>
    <row r="386" spans="1:61" s="183" customFormat="1" ht="20.100000000000001" customHeight="1" x14ac:dyDescent="0.15">
      <c r="A386" s="213">
        <v>376</v>
      </c>
      <c r="B386" s="136"/>
      <c r="C386" s="258"/>
      <c r="D386" s="258"/>
      <c r="E386" s="258"/>
      <c r="F386" s="258"/>
      <c r="G386" s="4"/>
      <c r="H386" s="5"/>
      <c r="I386" s="212"/>
      <c r="J386" s="254" t="str">
        <f>IF($H386="","",VLOOKUP($H386,TSギフト商品コード!$A$1:$H$10000,2,0))</f>
        <v/>
      </c>
      <c r="K386" s="184" t="str">
        <f>IF($H386="","",IF(EXACT(ASC(VLOOKUP($H386,TSギフト商品コード!$A$1:$H$10000,8,0)),1),VLOOKUP($H386,TSギフト商品コード!$A$1:$H$10000,3,0),ROUNDDOWN((1-$I$6)*VLOOKUP($H386,TSギフト商品コード!$A$1:$H$10000,3,0),0)))</f>
        <v/>
      </c>
      <c r="L386" s="185" t="str">
        <f t="shared" si="5"/>
        <v/>
      </c>
      <c r="M386" s="288"/>
      <c r="N386" s="5"/>
      <c r="O386" s="5"/>
      <c r="P386" s="5"/>
      <c r="Q386" s="5"/>
      <c r="R386" s="256"/>
      <c r="S386" s="256"/>
      <c r="T386" s="5"/>
      <c r="U386" s="5"/>
      <c r="V386" s="265"/>
      <c r="W386" s="34"/>
      <c r="X386" s="211" t="str">
        <f>IF($H386="","",IF(EXACT(ASC(VLOOKUP($H386,TSギフト商品コード!$A$2:$H$10000,8,0)),1),VLOOKUP($H386,TSギフト商品コード!$A$2:$H$10000,4,0),IF($I$6=0%,VLOOKUP($H386,TSギフト商品コード!$A$2:$H$10000,4,0),IF($I$6=3%,VLOOKUP($H386,TSギフト商品コード!$A$2:$H$10000,5,0),IF($I$6=5%,VLOOKUP($H386,TSギフト商品コード!$A$2:$H$10000,6,0),IF($I$6=10%,VLOOKUP($H386,TSギフト商品コード!$A$2:$H$10000,7,0),""))))))</f>
        <v/>
      </c>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c r="BG386" s="34"/>
      <c r="BH386" s="34"/>
      <c r="BI386" s="34"/>
    </row>
    <row r="387" spans="1:61" s="183" customFormat="1" ht="20.100000000000001" customHeight="1" x14ac:dyDescent="0.15">
      <c r="A387" s="213">
        <v>377</v>
      </c>
      <c r="B387" s="136"/>
      <c r="C387" s="258"/>
      <c r="D387" s="258"/>
      <c r="E387" s="258"/>
      <c r="F387" s="258"/>
      <c r="G387" s="4"/>
      <c r="H387" s="5"/>
      <c r="I387" s="212"/>
      <c r="J387" s="254" t="str">
        <f>IF($H387="","",VLOOKUP($H387,TSギフト商品コード!$A$1:$H$10000,2,0))</f>
        <v/>
      </c>
      <c r="K387" s="184" t="str">
        <f>IF($H387="","",IF(EXACT(ASC(VLOOKUP($H387,TSギフト商品コード!$A$1:$H$10000,8,0)),1),VLOOKUP($H387,TSギフト商品コード!$A$1:$H$10000,3,0),ROUNDDOWN((1-$I$6)*VLOOKUP($H387,TSギフト商品コード!$A$1:$H$10000,3,0),0)))</f>
        <v/>
      </c>
      <c r="L387" s="185" t="str">
        <f t="shared" si="5"/>
        <v/>
      </c>
      <c r="M387" s="288"/>
      <c r="N387" s="5"/>
      <c r="O387" s="5"/>
      <c r="P387" s="5"/>
      <c r="Q387" s="5"/>
      <c r="R387" s="256"/>
      <c r="S387" s="256"/>
      <c r="T387" s="5"/>
      <c r="U387" s="5"/>
      <c r="V387" s="265"/>
      <c r="W387" s="34"/>
      <c r="X387" s="211" t="str">
        <f>IF($H387="","",IF(EXACT(ASC(VLOOKUP($H387,TSギフト商品コード!$A$2:$H$10000,8,0)),1),VLOOKUP($H387,TSギフト商品コード!$A$2:$H$10000,4,0),IF($I$6=0%,VLOOKUP($H387,TSギフト商品コード!$A$2:$H$10000,4,0),IF($I$6=3%,VLOOKUP($H387,TSギフト商品コード!$A$2:$H$10000,5,0),IF($I$6=5%,VLOOKUP($H387,TSギフト商品コード!$A$2:$H$10000,6,0),IF($I$6=10%,VLOOKUP($H387,TSギフト商品コード!$A$2:$H$10000,7,0),""))))))</f>
        <v/>
      </c>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c r="BB387" s="34"/>
      <c r="BC387" s="34"/>
      <c r="BD387" s="34"/>
      <c r="BE387" s="34"/>
      <c r="BF387" s="34"/>
      <c r="BG387" s="34"/>
      <c r="BH387" s="34"/>
      <c r="BI387" s="34"/>
    </row>
    <row r="388" spans="1:61" s="183" customFormat="1" ht="20.100000000000001" customHeight="1" x14ac:dyDescent="0.15">
      <c r="A388" s="213">
        <v>378</v>
      </c>
      <c r="B388" s="136"/>
      <c r="C388" s="258"/>
      <c r="D388" s="258"/>
      <c r="E388" s="258"/>
      <c r="F388" s="258"/>
      <c r="G388" s="4"/>
      <c r="H388" s="5"/>
      <c r="I388" s="212"/>
      <c r="J388" s="254" t="str">
        <f>IF($H388="","",VLOOKUP($H388,TSギフト商品コード!$A$1:$H$10000,2,0))</f>
        <v/>
      </c>
      <c r="K388" s="184" t="str">
        <f>IF($H388="","",IF(EXACT(ASC(VLOOKUP($H388,TSギフト商品コード!$A$1:$H$10000,8,0)),1),VLOOKUP($H388,TSギフト商品コード!$A$1:$H$10000,3,0),ROUNDDOWN((1-$I$6)*VLOOKUP($H388,TSギフト商品コード!$A$1:$H$10000,3,0),0)))</f>
        <v/>
      </c>
      <c r="L388" s="185" t="str">
        <f t="shared" si="5"/>
        <v/>
      </c>
      <c r="M388" s="288"/>
      <c r="N388" s="5"/>
      <c r="O388" s="5"/>
      <c r="P388" s="5"/>
      <c r="Q388" s="5"/>
      <c r="R388" s="256"/>
      <c r="S388" s="256"/>
      <c r="T388" s="5"/>
      <c r="U388" s="5"/>
      <c r="V388" s="265"/>
      <c r="W388" s="34"/>
      <c r="X388" s="211" t="str">
        <f>IF($H388="","",IF(EXACT(ASC(VLOOKUP($H388,TSギフト商品コード!$A$2:$H$10000,8,0)),1),VLOOKUP($H388,TSギフト商品コード!$A$2:$H$10000,4,0),IF($I$6=0%,VLOOKUP($H388,TSギフト商品コード!$A$2:$H$10000,4,0),IF($I$6=3%,VLOOKUP($H388,TSギフト商品コード!$A$2:$H$10000,5,0),IF($I$6=5%,VLOOKUP($H388,TSギフト商品コード!$A$2:$H$10000,6,0),IF($I$6=10%,VLOOKUP($H388,TSギフト商品コード!$A$2:$H$10000,7,0),""))))))</f>
        <v/>
      </c>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A388" s="34"/>
      <c r="BB388" s="34"/>
      <c r="BC388" s="34"/>
      <c r="BD388" s="34"/>
      <c r="BE388" s="34"/>
      <c r="BF388" s="34"/>
      <c r="BG388" s="34"/>
      <c r="BH388" s="34"/>
      <c r="BI388" s="34"/>
    </row>
    <row r="389" spans="1:61" s="183" customFormat="1" ht="20.100000000000001" customHeight="1" x14ac:dyDescent="0.15">
      <c r="A389" s="213">
        <v>379</v>
      </c>
      <c r="B389" s="136"/>
      <c r="C389" s="258"/>
      <c r="D389" s="258"/>
      <c r="E389" s="258"/>
      <c r="F389" s="258"/>
      <c r="G389" s="4"/>
      <c r="H389" s="5"/>
      <c r="I389" s="212"/>
      <c r="J389" s="254" t="str">
        <f>IF($H389="","",VLOOKUP($H389,TSギフト商品コード!$A$1:$H$10000,2,0))</f>
        <v/>
      </c>
      <c r="K389" s="184" t="str">
        <f>IF($H389="","",IF(EXACT(ASC(VLOOKUP($H389,TSギフト商品コード!$A$1:$H$10000,8,0)),1),VLOOKUP($H389,TSギフト商品コード!$A$1:$H$10000,3,0),ROUNDDOWN((1-$I$6)*VLOOKUP($H389,TSギフト商品コード!$A$1:$H$10000,3,0),0)))</f>
        <v/>
      </c>
      <c r="L389" s="185" t="str">
        <f t="shared" si="5"/>
        <v/>
      </c>
      <c r="M389" s="288"/>
      <c r="N389" s="5"/>
      <c r="O389" s="5"/>
      <c r="P389" s="5"/>
      <c r="Q389" s="5"/>
      <c r="R389" s="256"/>
      <c r="S389" s="256"/>
      <c r="T389" s="5"/>
      <c r="U389" s="5"/>
      <c r="V389" s="265"/>
      <c r="W389" s="34"/>
      <c r="X389" s="211" t="str">
        <f>IF($H389="","",IF(EXACT(ASC(VLOOKUP($H389,TSギフト商品コード!$A$2:$H$10000,8,0)),1),VLOOKUP($H389,TSギフト商品コード!$A$2:$H$10000,4,0),IF($I$6=0%,VLOOKUP($H389,TSギフト商品コード!$A$2:$H$10000,4,0),IF($I$6=3%,VLOOKUP($H389,TSギフト商品コード!$A$2:$H$10000,5,0),IF($I$6=5%,VLOOKUP($H389,TSギフト商品コード!$A$2:$H$10000,6,0),IF($I$6=10%,VLOOKUP($H389,TSギフト商品コード!$A$2:$H$10000,7,0),""))))))</f>
        <v/>
      </c>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c r="AX389" s="34"/>
      <c r="AY389" s="34"/>
      <c r="AZ389" s="34"/>
      <c r="BA389" s="34"/>
      <c r="BB389" s="34"/>
      <c r="BC389" s="34"/>
      <c r="BD389" s="34"/>
      <c r="BE389" s="34"/>
      <c r="BF389" s="34"/>
      <c r="BG389" s="34"/>
      <c r="BH389" s="34"/>
      <c r="BI389" s="34"/>
    </row>
    <row r="390" spans="1:61" s="183" customFormat="1" ht="20.100000000000001" customHeight="1" x14ac:dyDescent="0.15">
      <c r="A390" s="213">
        <v>380</v>
      </c>
      <c r="B390" s="136"/>
      <c r="C390" s="258"/>
      <c r="D390" s="258"/>
      <c r="E390" s="258"/>
      <c r="F390" s="258"/>
      <c r="G390" s="4"/>
      <c r="H390" s="5"/>
      <c r="I390" s="212"/>
      <c r="J390" s="254" t="str">
        <f>IF($H390="","",VLOOKUP($H390,TSギフト商品コード!$A$1:$H$10000,2,0))</f>
        <v/>
      </c>
      <c r="K390" s="184" t="str">
        <f>IF($H390="","",IF(EXACT(ASC(VLOOKUP($H390,TSギフト商品コード!$A$1:$H$10000,8,0)),1),VLOOKUP($H390,TSギフト商品コード!$A$1:$H$10000,3,0),ROUNDDOWN((1-$I$6)*VLOOKUP($H390,TSギフト商品コード!$A$1:$H$10000,3,0),0)))</f>
        <v/>
      </c>
      <c r="L390" s="185" t="str">
        <f t="shared" si="5"/>
        <v/>
      </c>
      <c r="M390" s="288"/>
      <c r="N390" s="5"/>
      <c r="O390" s="5"/>
      <c r="P390" s="5"/>
      <c r="Q390" s="5"/>
      <c r="R390" s="256"/>
      <c r="S390" s="256"/>
      <c r="T390" s="5"/>
      <c r="U390" s="5"/>
      <c r="V390" s="265"/>
      <c r="W390" s="34"/>
      <c r="X390" s="211" t="str">
        <f>IF($H390="","",IF(EXACT(ASC(VLOOKUP($H390,TSギフト商品コード!$A$2:$H$10000,8,0)),1),VLOOKUP($H390,TSギフト商品コード!$A$2:$H$10000,4,0),IF($I$6=0%,VLOOKUP($H390,TSギフト商品コード!$A$2:$H$10000,4,0),IF($I$6=3%,VLOOKUP($H390,TSギフト商品コード!$A$2:$H$10000,5,0),IF($I$6=5%,VLOOKUP($H390,TSギフト商品コード!$A$2:$H$10000,6,0),IF($I$6=10%,VLOOKUP($H390,TSギフト商品コード!$A$2:$H$10000,7,0),""))))))</f>
        <v/>
      </c>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c r="BG390" s="34"/>
      <c r="BH390" s="34"/>
      <c r="BI390" s="34"/>
    </row>
    <row r="391" spans="1:61" s="183" customFormat="1" ht="20.100000000000001" customHeight="1" x14ac:dyDescent="0.15">
      <c r="A391" s="213">
        <v>381</v>
      </c>
      <c r="B391" s="136"/>
      <c r="C391" s="258"/>
      <c r="D391" s="258"/>
      <c r="E391" s="258"/>
      <c r="F391" s="258"/>
      <c r="G391" s="4"/>
      <c r="H391" s="5"/>
      <c r="I391" s="212"/>
      <c r="J391" s="254" t="str">
        <f>IF($H391="","",VLOOKUP($H391,TSギフト商品コード!$A$1:$H$10000,2,0))</f>
        <v/>
      </c>
      <c r="K391" s="184" t="str">
        <f>IF($H391="","",IF(EXACT(ASC(VLOOKUP($H391,TSギフト商品コード!$A$1:$H$10000,8,0)),1),VLOOKUP($H391,TSギフト商品コード!$A$1:$H$10000,3,0),ROUNDDOWN((1-$I$6)*VLOOKUP($H391,TSギフト商品コード!$A$1:$H$10000,3,0),0)))</f>
        <v/>
      </c>
      <c r="L391" s="185" t="str">
        <f t="shared" si="5"/>
        <v/>
      </c>
      <c r="M391" s="288"/>
      <c r="N391" s="5"/>
      <c r="O391" s="5"/>
      <c r="P391" s="5"/>
      <c r="Q391" s="5"/>
      <c r="R391" s="256"/>
      <c r="S391" s="256"/>
      <c r="T391" s="5"/>
      <c r="U391" s="5"/>
      <c r="V391" s="265"/>
      <c r="W391" s="34"/>
      <c r="X391" s="211" t="str">
        <f>IF($H391="","",IF(EXACT(ASC(VLOOKUP($H391,TSギフト商品コード!$A$2:$H$10000,8,0)),1),VLOOKUP($H391,TSギフト商品コード!$A$2:$H$10000,4,0),IF($I$6=0%,VLOOKUP($H391,TSギフト商品コード!$A$2:$H$10000,4,0),IF($I$6=3%,VLOOKUP($H391,TSギフト商品コード!$A$2:$H$10000,5,0),IF($I$6=5%,VLOOKUP($H391,TSギフト商品コード!$A$2:$H$10000,6,0),IF($I$6=10%,VLOOKUP($H391,TSギフト商品コード!$A$2:$H$10000,7,0),""))))))</f>
        <v/>
      </c>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c r="BF391" s="34"/>
      <c r="BG391" s="34"/>
      <c r="BH391" s="34"/>
      <c r="BI391" s="34"/>
    </row>
    <row r="392" spans="1:61" s="183" customFormat="1" ht="20.100000000000001" customHeight="1" x14ac:dyDescent="0.15">
      <c r="A392" s="213">
        <v>382</v>
      </c>
      <c r="B392" s="136"/>
      <c r="C392" s="258"/>
      <c r="D392" s="258"/>
      <c r="E392" s="258"/>
      <c r="F392" s="258"/>
      <c r="G392" s="4"/>
      <c r="H392" s="5"/>
      <c r="I392" s="212"/>
      <c r="J392" s="254" t="str">
        <f>IF($H392="","",VLOOKUP($H392,TSギフト商品コード!$A$1:$H$10000,2,0))</f>
        <v/>
      </c>
      <c r="K392" s="184" t="str">
        <f>IF($H392="","",IF(EXACT(ASC(VLOOKUP($H392,TSギフト商品コード!$A$1:$H$10000,8,0)),1),VLOOKUP($H392,TSギフト商品コード!$A$1:$H$10000,3,0),ROUNDDOWN((1-$I$6)*VLOOKUP($H392,TSギフト商品コード!$A$1:$H$10000,3,0),0)))</f>
        <v/>
      </c>
      <c r="L392" s="185" t="str">
        <f t="shared" si="5"/>
        <v/>
      </c>
      <c r="M392" s="288"/>
      <c r="N392" s="5"/>
      <c r="O392" s="5"/>
      <c r="P392" s="5"/>
      <c r="Q392" s="5"/>
      <c r="R392" s="256"/>
      <c r="S392" s="256"/>
      <c r="T392" s="5"/>
      <c r="U392" s="5"/>
      <c r="V392" s="265"/>
      <c r="W392" s="34"/>
      <c r="X392" s="211" t="str">
        <f>IF($H392="","",IF(EXACT(ASC(VLOOKUP($H392,TSギフト商品コード!$A$2:$H$10000,8,0)),1),VLOOKUP($H392,TSギフト商品コード!$A$2:$H$10000,4,0),IF($I$6=0%,VLOOKUP($H392,TSギフト商品コード!$A$2:$H$10000,4,0),IF($I$6=3%,VLOOKUP($H392,TSギフト商品コード!$A$2:$H$10000,5,0),IF($I$6=5%,VLOOKUP($H392,TSギフト商品コード!$A$2:$H$10000,6,0),IF($I$6=10%,VLOOKUP($H392,TSギフト商品コード!$A$2:$H$10000,7,0),""))))))</f>
        <v/>
      </c>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c r="BF392" s="34"/>
      <c r="BG392" s="34"/>
      <c r="BH392" s="34"/>
      <c r="BI392" s="34"/>
    </row>
    <row r="393" spans="1:61" s="183" customFormat="1" ht="20.100000000000001" customHeight="1" x14ac:dyDescent="0.15">
      <c r="A393" s="213">
        <v>383</v>
      </c>
      <c r="B393" s="136"/>
      <c r="C393" s="258"/>
      <c r="D393" s="258"/>
      <c r="E393" s="258"/>
      <c r="F393" s="258"/>
      <c r="G393" s="4"/>
      <c r="H393" s="5"/>
      <c r="I393" s="212"/>
      <c r="J393" s="254" t="str">
        <f>IF($H393="","",VLOOKUP($H393,TSギフト商品コード!$A$1:$H$10000,2,0))</f>
        <v/>
      </c>
      <c r="K393" s="184" t="str">
        <f>IF($H393="","",IF(EXACT(ASC(VLOOKUP($H393,TSギフト商品コード!$A$1:$H$10000,8,0)),1),VLOOKUP($H393,TSギフト商品コード!$A$1:$H$10000,3,0),ROUNDDOWN((1-$I$6)*VLOOKUP($H393,TSギフト商品コード!$A$1:$H$10000,3,0),0)))</f>
        <v/>
      </c>
      <c r="L393" s="185" t="str">
        <f t="shared" si="5"/>
        <v/>
      </c>
      <c r="M393" s="288"/>
      <c r="N393" s="5"/>
      <c r="O393" s="5"/>
      <c r="P393" s="5"/>
      <c r="Q393" s="5"/>
      <c r="R393" s="256"/>
      <c r="S393" s="256"/>
      <c r="T393" s="5"/>
      <c r="U393" s="5"/>
      <c r="V393" s="265"/>
      <c r="W393" s="34"/>
      <c r="X393" s="211" t="str">
        <f>IF($H393="","",IF(EXACT(ASC(VLOOKUP($H393,TSギフト商品コード!$A$2:$H$10000,8,0)),1),VLOOKUP($H393,TSギフト商品コード!$A$2:$H$10000,4,0),IF($I$6=0%,VLOOKUP($H393,TSギフト商品コード!$A$2:$H$10000,4,0),IF($I$6=3%,VLOOKUP($H393,TSギフト商品コード!$A$2:$H$10000,5,0),IF($I$6=5%,VLOOKUP($H393,TSギフト商品コード!$A$2:$H$10000,6,0),IF($I$6=10%,VLOOKUP($H393,TSギフト商品コード!$A$2:$H$10000,7,0),""))))))</f>
        <v/>
      </c>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c r="BG393" s="34"/>
      <c r="BH393" s="34"/>
      <c r="BI393" s="34"/>
    </row>
    <row r="394" spans="1:61" s="183" customFormat="1" ht="20.100000000000001" customHeight="1" x14ac:dyDescent="0.15">
      <c r="A394" s="213">
        <v>384</v>
      </c>
      <c r="B394" s="136"/>
      <c r="C394" s="258"/>
      <c r="D394" s="258"/>
      <c r="E394" s="258"/>
      <c r="F394" s="258"/>
      <c r="G394" s="4"/>
      <c r="H394" s="5"/>
      <c r="I394" s="212"/>
      <c r="J394" s="254" t="str">
        <f>IF($H394="","",VLOOKUP($H394,TSギフト商品コード!$A$1:$H$10000,2,0))</f>
        <v/>
      </c>
      <c r="K394" s="184" t="str">
        <f>IF($H394="","",IF(EXACT(ASC(VLOOKUP($H394,TSギフト商品コード!$A$1:$H$10000,8,0)),1),VLOOKUP($H394,TSギフト商品コード!$A$1:$H$10000,3,0),ROUNDDOWN((1-$I$6)*VLOOKUP($H394,TSギフト商品コード!$A$1:$H$10000,3,0),0)))</f>
        <v/>
      </c>
      <c r="L394" s="185" t="str">
        <f t="shared" si="5"/>
        <v/>
      </c>
      <c r="M394" s="288"/>
      <c r="N394" s="5"/>
      <c r="O394" s="5"/>
      <c r="P394" s="5"/>
      <c r="Q394" s="5"/>
      <c r="R394" s="256"/>
      <c r="S394" s="256"/>
      <c r="T394" s="5"/>
      <c r="U394" s="5"/>
      <c r="V394" s="265"/>
      <c r="W394" s="34"/>
      <c r="X394" s="211" t="str">
        <f>IF($H394="","",IF(EXACT(ASC(VLOOKUP($H394,TSギフト商品コード!$A$2:$H$10000,8,0)),1),VLOOKUP($H394,TSギフト商品コード!$A$2:$H$10000,4,0),IF($I$6=0%,VLOOKUP($H394,TSギフト商品コード!$A$2:$H$10000,4,0),IF($I$6=3%,VLOOKUP($H394,TSギフト商品コード!$A$2:$H$10000,5,0),IF($I$6=5%,VLOOKUP($H394,TSギフト商品コード!$A$2:$H$10000,6,0),IF($I$6=10%,VLOOKUP($H394,TSギフト商品コード!$A$2:$H$10000,7,0),""))))))</f>
        <v/>
      </c>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c r="BG394" s="34"/>
      <c r="BH394" s="34"/>
      <c r="BI394" s="34"/>
    </row>
    <row r="395" spans="1:61" s="183" customFormat="1" ht="20.100000000000001" customHeight="1" x14ac:dyDescent="0.15">
      <c r="A395" s="213">
        <v>385</v>
      </c>
      <c r="B395" s="136"/>
      <c r="C395" s="258"/>
      <c r="D395" s="258"/>
      <c r="E395" s="258"/>
      <c r="F395" s="258"/>
      <c r="G395" s="4"/>
      <c r="H395" s="5"/>
      <c r="I395" s="212"/>
      <c r="J395" s="254" t="str">
        <f>IF($H395="","",VLOOKUP($H395,TSギフト商品コード!$A$1:$H$10000,2,0))</f>
        <v/>
      </c>
      <c r="K395" s="184" t="str">
        <f>IF($H395="","",IF(EXACT(ASC(VLOOKUP($H395,TSギフト商品コード!$A$1:$H$10000,8,0)),1),VLOOKUP($H395,TSギフト商品コード!$A$1:$H$10000,3,0),ROUNDDOWN((1-$I$6)*VLOOKUP($H395,TSギフト商品コード!$A$1:$H$10000,3,0),0)))</f>
        <v/>
      </c>
      <c r="L395" s="185" t="str">
        <f t="shared" si="5"/>
        <v/>
      </c>
      <c r="M395" s="288"/>
      <c r="N395" s="5"/>
      <c r="O395" s="5"/>
      <c r="P395" s="5"/>
      <c r="Q395" s="5"/>
      <c r="R395" s="256"/>
      <c r="S395" s="256"/>
      <c r="T395" s="5"/>
      <c r="U395" s="5"/>
      <c r="V395" s="265"/>
      <c r="W395" s="34"/>
      <c r="X395" s="211" t="str">
        <f>IF($H395="","",IF(EXACT(ASC(VLOOKUP($H395,TSギフト商品コード!$A$2:$H$10000,8,0)),1),VLOOKUP($H395,TSギフト商品コード!$A$2:$H$10000,4,0),IF($I$6=0%,VLOOKUP($H395,TSギフト商品コード!$A$2:$H$10000,4,0),IF($I$6=3%,VLOOKUP($H395,TSギフト商品コード!$A$2:$H$10000,5,0),IF($I$6=5%,VLOOKUP($H395,TSギフト商品コード!$A$2:$H$10000,6,0),IF($I$6=10%,VLOOKUP($H395,TSギフト商品コード!$A$2:$H$10000,7,0),""))))))</f>
        <v/>
      </c>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c r="BB395" s="34"/>
      <c r="BC395" s="34"/>
      <c r="BD395" s="34"/>
      <c r="BE395" s="34"/>
      <c r="BF395" s="34"/>
      <c r="BG395" s="34"/>
      <c r="BH395" s="34"/>
      <c r="BI395" s="34"/>
    </row>
    <row r="396" spans="1:61" s="183" customFormat="1" ht="20.100000000000001" customHeight="1" x14ac:dyDescent="0.15">
      <c r="A396" s="213">
        <v>386</v>
      </c>
      <c r="B396" s="136"/>
      <c r="C396" s="258"/>
      <c r="D396" s="258"/>
      <c r="E396" s="258"/>
      <c r="F396" s="258"/>
      <c r="G396" s="4"/>
      <c r="H396" s="5"/>
      <c r="I396" s="212"/>
      <c r="J396" s="254" t="str">
        <f>IF($H396="","",VLOOKUP($H396,TSギフト商品コード!$A$1:$H$10000,2,0))</f>
        <v/>
      </c>
      <c r="K396" s="184" t="str">
        <f>IF($H396="","",IF(EXACT(ASC(VLOOKUP($H396,TSギフト商品コード!$A$1:$H$10000,8,0)),1),VLOOKUP($H396,TSギフト商品コード!$A$1:$H$10000,3,0),ROUNDDOWN((1-$I$6)*VLOOKUP($H396,TSギフト商品コード!$A$1:$H$10000,3,0),0)))</f>
        <v/>
      </c>
      <c r="L396" s="185" t="str">
        <f t="shared" ref="L396:L459" si="6">IF(OR($I396="",$K396=""),"",$I396*$K396)</f>
        <v/>
      </c>
      <c r="M396" s="288"/>
      <c r="N396" s="5"/>
      <c r="O396" s="5"/>
      <c r="P396" s="5"/>
      <c r="Q396" s="5"/>
      <c r="R396" s="256"/>
      <c r="S396" s="256"/>
      <c r="T396" s="5"/>
      <c r="U396" s="5"/>
      <c r="V396" s="265"/>
      <c r="W396" s="34"/>
      <c r="X396" s="211" t="str">
        <f>IF($H396="","",IF(EXACT(ASC(VLOOKUP($H396,TSギフト商品コード!$A$2:$H$10000,8,0)),1),VLOOKUP($H396,TSギフト商品コード!$A$2:$H$10000,4,0),IF($I$6=0%,VLOOKUP($H396,TSギフト商品コード!$A$2:$H$10000,4,0),IF($I$6=3%,VLOOKUP($H396,TSギフト商品コード!$A$2:$H$10000,5,0),IF($I$6=5%,VLOOKUP($H396,TSギフト商品コード!$A$2:$H$10000,6,0),IF($I$6=10%,VLOOKUP($H396,TSギフト商品コード!$A$2:$H$10000,7,0),""))))))</f>
        <v/>
      </c>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c r="BG396" s="34"/>
      <c r="BH396" s="34"/>
      <c r="BI396" s="34"/>
    </row>
    <row r="397" spans="1:61" s="183" customFormat="1" ht="20.100000000000001" customHeight="1" x14ac:dyDescent="0.15">
      <c r="A397" s="213">
        <v>387</v>
      </c>
      <c r="B397" s="136"/>
      <c r="C397" s="258"/>
      <c r="D397" s="258"/>
      <c r="E397" s="258"/>
      <c r="F397" s="258"/>
      <c r="G397" s="4"/>
      <c r="H397" s="5"/>
      <c r="I397" s="212"/>
      <c r="J397" s="254" t="str">
        <f>IF($H397="","",VLOOKUP($H397,TSギフト商品コード!$A$1:$H$10000,2,0))</f>
        <v/>
      </c>
      <c r="K397" s="184" t="str">
        <f>IF($H397="","",IF(EXACT(ASC(VLOOKUP($H397,TSギフト商品コード!$A$1:$H$10000,8,0)),1),VLOOKUP($H397,TSギフト商品コード!$A$1:$H$10000,3,0),ROUNDDOWN((1-$I$6)*VLOOKUP($H397,TSギフト商品コード!$A$1:$H$10000,3,0),0)))</f>
        <v/>
      </c>
      <c r="L397" s="185" t="str">
        <f t="shared" si="6"/>
        <v/>
      </c>
      <c r="M397" s="288"/>
      <c r="N397" s="5"/>
      <c r="O397" s="5"/>
      <c r="P397" s="5"/>
      <c r="Q397" s="5"/>
      <c r="R397" s="256"/>
      <c r="S397" s="256"/>
      <c r="T397" s="5"/>
      <c r="U397" s="5"/>
      <c r="V397" s="265"/>
      <c r="W397" s="34"/>
      <c r="X397" s="211" t="str">
        <f>IF($H397="","",IF(EXACT(ASC(VLOOKUP($H397,TSギフト商品コード!$A$2:$H$10000,8,0)),1),VLOOKUP($H397,TSギフト商品コード!$A$2:$H$10000,4,0),IF($I$6=0%,VLOOKUP($H397,TSギフト商品コード!$A$2:$H$10000,4,0),IF($I$6=3%,VLOOKUP($H397,TSギフト商品コード!$A$2:$H$10000,5,0),IF($I$6=5%,VLOOKUP($H397,TSギフト商品コード!$A$2:$H$10000,6,0),IF($I$6=10%,VLOOKUP($H397,TSギフト商品コード!$A$2:$H$10000,7,0),""))))))</f>
        <v/>
      </c>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c r="BG397" s="34"/>
      <c r="BH397" s="34"/>
      <c r="BI397" s="34"/>
    </row>
    <row r="398" spans="1:61" s="183" customFormat="1" ht="20.100000000000001" customHeight="1" x14ac:dyDescent="0.15">
      <c r="A398" s="213">
        <v>388</v>
      </c>
      <c r="B398" s="136"/>
      <c r="C398" s="258"/>
      <c r="D398" s="258"/>
      <c r="E398" s="258"/>
      <c r="F398" s="258"/>
      <c r="G398" s="4"/>
      <c r="H398" s="5"/>
      <c r="I398" s="212"/>
      <c r="J398" s="254" t="str">
        <f>IF($H398="","",VLOOKUP($H398,TSギフト商品コード!$A$1:$H$10000,2,0))</f>
        <v/>
      </c>
      <c r="K398" s="184" t="str">
        <f>IF($H398="","",IF(EXACT(ASC(VLOOKUP($H398,TSギフト商品コード!$A$1:$H$10000,8,0)),1),VLOOKUP($H398,TSギフト商品コード!$A$1:$H$10000,3,0),ROUNDDOWN((1-$I$6)*VLOOKUP($H398,TSギフト商品コード!$A$1:$H$10000,3,0),0)))</f>
        <v/>
      </c>
      <c r="L398" s="185" t="str">
        <f t="shared" si="6"/>
        <v/>
      </c>
      <c r="M398" s="288"/>
      <c r="N398" s="5"/>
      <c r="O398" s="5"/>
      <c r="P398" s="5"/>
      <c r="Q398" s="5"/>
      <c r="R398" s="256"/>
      <c r="S398" s="256"/>
      <c r="T398" s="5"/>
      <c r="U398" s="5"/>
      <c r="V398" s="265"/>
      <c r="W398" s="34"/>
      <c r="X398" s="211" t="str">
        <f>IF($H398="","",IF(EXACT(ASC(VLOOKUP($H398,TSギフト商品コード!$A$2:$H$10000,8,0)),1),VLOOKUP($H398,TSギフト商品コード!$A$2:$H$10000,4,0),IF($I$6=0%,VLOOKUP($H398,TSギフト商品コード!$A$2:$H$10000,4,0),IF($I$6=3%,VLOOKUP($H398,TSギフト商品コード!$A$2:$H$10000,5,0),IF($I$6=5%,VLOOKUP($H398,TSギフト商品コード!$A$2:$H$10000,6,0),IF($I$6=10%,VLOOKUP($H398,TSギフト商品コード!$A$2:$H$10000,7,0),""))))))</f>
        <v/>
      </c>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c r="BG398" s="34"/>
      <c r="BH398" s="34"/>
      <c r="BI398" s="34"/>
    </row>
    <row r="399" spans="1:61" s="183" customFormat="1" ht="20.100000000000001" customHeight="1" x14ac:dyDescent="0.15">
      <c r="A399" s="213">
        <v>389</v>
      </c>
      <c r="B399" s="136"/>
      <c r="C399" s="258"/>
      <c r="D399" s="258"/>
      <c r="E399" s="258"/>
      <c r="F399" s="258"/>
      <c r="G399" s="4"/>
      <c r="H399" s="5"/>
      <c r="I399" s="212"/>
      <c r="J399" s="254" t="str">
        <f>IF($H399="","",VLOOKUP($H399,TSギフト商品コード!$A$1:$H$10000,2,0))</f>
        <v/>
      </c>
      <c r="K399" s="184" t="str">
        <f>IF($H399="","",IF(EXACT(ASC(VLOOKUP($H399,TSギフト商品コード!$A$1:$H$10000,8,0)),1),VLOOKUP($H399,TSギフト商品コード!$A$1:$H$10000,3,0),ROUNDDOWN((1-$I$6)*VLOOKUP($H399,TSギフト商品コード!$A$1:$H$10000,3,0),0)))</f>
        <v/>
      </c>
      <c r="L399" s="185" t="str">
        <f t="shared" si="6"/>
        <v/>
      </c>
      <c r="M399" s="288"/>
      <c r="N399" s="5"/>
      <c r="O399" s="5"/>
      <c r="P399" s="5"/>
      <c r="Q399" s="5"/>
      <c r="R399" s="256"/>
      <c r="S399" s="256"/>
      <c r="T399" s="5"/>
      <c r="U399" s="5"/>
      <c r="V399" s="265"/>
      <c r="W399" s="34"/>
      <c r="X399" s="211" t="str">
        <f>IF($H399="","",IF(EXACT(ASC(VLOOKUP($H399,TSギフト商品コード!$A$2:$H$10000,8,0)),1),VLOOKUP($H399,TSギフト商品コード!$A$2:$H$10000,4,0),IF($I$6=0%,VLOOKUP($H399,TSギフト商品コード!$A$2:$H$10000,4,0),IF($I$6=3%,VLOOKUP($H399,TSギフト商品コード!$A$2:$H$10000,5,0),IF($I$6=5%,VLOOKUP($H399,TSギフト商品コード!$A$2:$H$10000,6,0),IF($I$6=10%,VLOOKUP($H399,TSギフト商品コード!$A$2:$H$10000,7,0),""))))))</f>
        <v/>
      </c>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c r="BB399" s="34"/>
      <c r="BC399" s="34"/>
      <c r="BD399" s="34"/>
      <c r="BE399" s="34"/>
      <c r="BF399" s="34"/>
      <c r="BG399" s="34"/>
      <c r="BH399" s="34"/>
      <c r="BI399" s="34"/>
    </row>
    <row r="400" spans="1:61" s="183" customFormat="1" ht="20.100000000000001" customHeight="1" x14ac:dyDescent="0.15">
      <c r="A400" s="213">
        <v>390</v>
      </c>
      <c r="B400" s="136"/>
      <c r="C400" s="258"/>
      <c r="D400" s="258"/>
      <c r="E400" s="258"/>
      <c r="F400" s="258"/>
      <c r="G400" s="4"/>
      <c r="H400" s="5"/>
      <c r="I400" s="212"/>
      <c r="J400" s="254" t="str">
        <f>IF($H400="","",VLOOKUP($H400,TSギフト商品コード!$A$1:$H$10000,2,0))</f>
        <v/>
      </c>
      <c r="K400" s="184" t="str">
        <f>IF($H400="","",IF(EXACT(ASC(VLOOKUP($H400,TSギフト商品コード!$A$1:$H$10000,8,0)),1),VLOOKUP($H400,TSギフト商品コード!$A$1:$H$10000,3,0),ROUNDDOWN((1-$I$6)*VLOOKUP($H400,TSギフト商品コード!$A$1:$H$10000,3,0),0)))</f>
        <v/>
      </c>
      <c r="L400" s="185" t="str">
        <f t="shared" si="6"/>
        <v/>
      </c>
      <c r="M400" s="288"/>
      <c r="N400" s="5"/>
      <c r="O400" s="5"/>
      <c r="P400" s="5"/>
      <c r="Q400" s="5"/>
      <c r="R400" s="256"/>
      <c r="S400" s="256"/>
      <c r="T400" s="5"/>
      <c r="U400" s="5"/>
      <c r="V400" s="265"/>
      <c r="W400" s="34"/>
      <c r="X400" s="211" t="str">
        <f>IF($H400="","",IF(EXACT(ASC(VLOOKUP($H400,TSギフト商品コード!$A$2:$H$10000,8,0)),1),VLOOKUP($H400,TSギフト商品コード!$A$2:$H$10000,4,0),IF($I$6=0%,VLOOKUP($H400,TSギフト商品コード!$A$2:$H$10000,4,0),IF($I$6=3%,VLOOKUP($H400,TSギフト商品コード!$A$2:$H$10000,5,0),IF($I$6=5%,VLOOKUP($H400,TSギフト商品コード!$A$2:$H$10000,6,0),IF($I$6=10%,VLOOKUP($H400,TSギフト商品コード!$A$2:$H$10000,7,0),""))))))</f>
        <v/>
      </c>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c r="BB400" s="34"/>
      <c r="BC400" s="34"/>
      <c r="BD400" s="34"/>
      <c r="BE400" s="34"/>
      <c r="BF400" s="34"/>
      <c r="BG400" s="34"/>
      <c r="BH400" s="34"/>
      <c r="BI400" s="34"/>
    </row>
    <row r="401" spans="1:61" s="183" customFormat="1" ht="20.100000000000001" customHeight="1" x14ac:dyDescent="0.15">
      <c r="A401" s="213">
        <v>391</v>
      </c>
      <c r="B401" s="136"/>
      <c r="C401" s="258"/>
      <c r="D401" s="258"/>
      <c r="E401" s="258"/>
      <c r="F401" s="258"/>
      <c r="G401" s="4"/>
      <c r="H401" s="5"/>
      <c r="I401" s="212"/>
      <c r="J401" s="254" t="str">
        <f>IF($H401="","",VLOOKUP($H401,TSギフト商品コード!$A$1:$H$10000,2,0))</f>
        <v/>
      </c>
      <c r="K401" s="184" t="str">
        <f>IF($H401="","",IF(EXACT(ASC(VLOOKUP($H401,TSギフト商品コード!$A$1:$H$10000,8,0)),1),VLOOKUP($H401,TSギフト商品コード!$A$1:$H$10000,3,0),ROUNDDOWN((1-$I$6)*VLOOKUP($H401,TSギフト商品コード!$A$1:$H$10000,3,0),0)))</f>
        <v/>
      </c>
      <c r="L401" s="185" t="str">
        <f t="shared" si="6"/>
        <v/>
      </c>
      <c r="M401" s="288"/>
      <c r="N401" s="5"/>
      <c r="O401" s="5"/>
      <c r="P401" s="5"/>
      <c r="Q401" s="5"/>
      <c r="R401" s="256"/>
      <c r="S401" s="256"/>
      <c r="T401" s="5"/>
      <c r="U401" s="5"/>
      <c r="V401" s="265"/>
      <c r="W401" s="34"/>
      <c r="X401" s="211" t="str">
        <f>IF($H401="","",IF(EXACT(ASC(VLOOKUP($H401,TSギフト商品コード!$A$2:$H$10000,8,0)),1),VLOOKUP($H401,TSギフト商品コード!$A$2:$H$10000,4,0),IF($I$6=0%,VLOOKUP($H401,TSギフト商品コード!$A$2:$H$10000,4,0),IF($I$6=3%,VLOOKUP($H401,TSギフト商品コード!$A$2:$H$10000,5,0),IF($I$6=5%,VLOOKUP($H401,TSギフト商品コード!$A$2:$H$10000,6,0),IF($I$6=10%,VLOOKUP($H401,TSギフト商品コード!$A$2:$H$10000,7,0),""))))))</f>
        <v/>
      </c>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A401" s="34"/>
      <c r="BB401" s="34"/>
      <c r="BC401" s="34"/>
      <c r="BD401" s="34"/>
      <c r="BE401" s="34"/>
      <c r="BF401" s="34"/>
      <c r="BG401" s="34"/>
      <c r="BH401" s="34"/>
      <c r="BI401" s="34"/>
    </row>
    <row r="402" spans="1:61" s="183" customFormat="1" ht="20.100000000000001" customHeight="1" x14ac:dyDescent="0.15">
      <c r="A402" s="213">
        <v>392</v>
      </c>
      <c r="B402" s="136"/>
      <c r="C402" s="258"/>
      <c r="D402" s="258"/>
      <c r="E402" s="258"/>
      <c r="F402" s="258"/>
      <c r="G402" s="4"/>
      <c r="H402" s="5"/>
      <c r="I402" s="212"/>
      <c r="J402" s="254" t="str">
        <f>IF($H402="","",VLOOKUP($H402,TSギフト商品コード!$A$1:$H$10000,2,0))</f>
        <v/>
      </c>
      <c r="K402" s="184" t="str">
        <f>IF($H402="","",IF(EXACT(ASC(VLOOKUP($H402,TSギフト商品コード!$A$1:$H$10000,8,0)),1),VLOOKUP($H402,TSギフト商品コード!$A$1:$H$10000,3,0),ROUNDDOWN((1-$I$6)*VLOOKUP($H402,TSギフト商品コード!$A$1:$H$10000,3,0),0)))</f>
        <v/>
      </c>
      <c r="L402" s="185" t="str">
        <f t="shared" si="6"/>
        <v/>
      </c>
      <c r="M402" s="288"/>
      <c r="N402" s="5"/>
      <c r="O402" s="5"/>
      <c r="P402" s="5"/>
      <c r="Q402" s="5"/>
      <c r="R402" s="256"/>
      <c r="S402" s="256"/>
      <c r="T402" s="5"/>
      <c r="U402" s="5"/>
      <c r="V402" s="265"/>
      <c r="W402" s="34"/>
      <c r="X402" s="211" t="str">
        <f>IF($H402="","",IF(EXACT(ASC(VLOOKUP($H402,TSギフト商品コード!$A$2:$H$10000,8,0)),1),VLOOKUP($H402,TSギフト商品コード!$A$2:$H$10000,4,0),IF($I$6=0%,VLOOKUP($H402,TSギフト商品コード!$A$2:$H$10000,4,0),IF($I$6=3%,VLOOKUP($H402,TSギフト商品コード!$A$2:$H$10000,5,0),IF($I$6=5%,VLOOKUP($H402,TSギフト商品コード!$A$2:$H$10000,6,0),IF($I$6=10%,VLOOKUP($H402,TSギフト商品コード!$A$2:$H$10000,7,0),""))))))</f>
        <v/>
      </c>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A402" s="34"/>
      <c r="BB402" s="34"/>
      <c r="BC402" s="34"/>
      <c r="BD402" s="34"/>
      <c r="BE402" s="34"/>
      <c r="BF402" s="34"/>
      <c r="BG402" s="34"/>
      <c r="BH402" s="34"/>
      <c r="BI402" s="34"/>
    </row>
    <row r="403" spans="1:61" s="183" customFormat="1" ht="20.100000000000001" customHeight="1" x14ac:dyDescent="0.15">
      <c r="A403" s="213">
        <v>393</v>
      </c>
      <c r="B403" s="136"/>
      <c r="C403" s="258"/>
      <c r="D403" s="258"/>
      <c r="E403" s="258"/>
      <c r="F403" s="258"/>
      <c r="G403" s="4"/>
      <c r="H403" s="5"/>
      <c r="I403" s="212"/>
      <c r="J403" s="254" t="str">
        <f>IF($H403="","",VLOOKUP($H403,TSギフト商品コード!$A$1:$H$10000,2,0))</f>
        <v/>
      </c>
      <c r="K403" s="184" t="str">
        <f>IF($H403="","",IF(EXACT(ASC(VLOOKUP($H403,TSギフト商品コード!$A$1:$H$10000,8,0)),1),VLOOKUP($H403,TSギフト商品コード!$A$1:$H$10000,3,0),ROUNDDOWN((1-$I$6)*VLOOKUP($H403,TSギフト商品コード!$A$1:$H$10000,3,0),0)))</f>
        <v/>
      </c>
      <c r="L403" s="185" t="str">
        <f t="shared" si="6"/>
        <v/>
      </c>
      <c r="M403" s="288"/>
      <c r="N403" s="5"/>
      <c r="O403" s="5"/>
      <c r="P403" s="5"/>
      <c r="Q403" s="5"/>
      <c r="R403" s="256"/>
      <c r="S403" s="256"/>
      <c r="T403" s="5"/>
      <c r="U403" s="5"/>
      <c r="V403" s="265"/>
      <c r="W403" s="34"/>
      <c r="X403" s="211" t="str">
        <f>IF($H403="","",IF(EXACT(ASC(VLOOKUP($H403,TSギフト商品コード!$A$2:$H$10000,8,0)),1),VLOOKUP($H403,TSギフト商品コード!$A$2:$H$10000,4,0),IF($I$6=0%,VLOOKUP($H403,TSギフト商品コード!$A$2:$H$10000,4,0),IF($I$6=3%,VLOOKUP($H403,TSギフト商品コード!$A$2:$H$10000,5,0),IF($I$6=5%,VLOOKUP($H403,TSギフト商品コード!$A$2:$H$10000,6,0),IF($I$6=10%,VLOOKUP($H403,TSギフト商品コード!$A$2:$H$10000,7,0),""))))))</f>
        <v/>
      </c>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c r="BG403" s="34"/>
      <c r="BH403" s="34"/>
      <c r="BI403" s="34"/>
    </row>
    <row r="404" spans="1:61" s="183" customFormat="1" ht="20.100000000000001" customHeight="1" x14ac:dyDescent="0.15">
      <c r="A404" s="213">
        <v>394</v>
      </c>
      <c r="B404" s="136"/>
      <c r="C404" s="258"/>
      <c r="D404" s="258"/>
      <c r="E404" s="258"/>
      <c r="F404" s="258"/>
      <c r="G404" s="4"/>
      <c r="H404" s="5"/>
      <c r="I404" s="212"/>
      <c r="J404" s="254" t="str">
        <f>IF($H404="","",VLOOKUP($H404,TSギフト商品コード!$A$1:$H$10000,2,0))</f>
        <v/>
      </c>
      <c r="K404" s="184" t="str">
        <f>IF($H404="","",IF(EXACT(ASC(VLOOKUP($H404,TSギフト商品コード!$A$1:$H$10000,8,0)),1),VLOOKUP($H404,TSギフト商品コード!$A$1:$H$10000,3,0),ROUNDDOWN((1-$I$6)*VLOOKUP($H404,TSギフト商品コード!$A$1:$H$10000,3,0),0)))</f>
        <v/>
      </c>
      <c r="L404" s="185" t="str">
        <f t="shared" si="6"/>
        <v/>
      </c>
      <c r="M404" s="288"/>
      <c r="N404" s="5"/>
      <c r="O404" s="5"/>
      <c r="P404" s="5"/>
      <c r="Q404" s="5"/>
      <c r="R404" s="256"/>
      <c r="S404" s="256"/>
      <c r="T404" s="5"/>
      <c r="U404" s="5"/>
      <c r="V404" s="265"/>
      <c r="W404" s="34"/>
      <c r="X404" s="211" t="str">
        <f>IF($H404="","",IF(EXACT(ASC(VLOOKUP($H404,TSギフト商品コード!$A$2:$H$10000,8,0)),1),VLOOKUP($H404,TSギフト商品コード!$A$2:$H$10000,4,0),IF($I$6=0%,VLOOKUP($H404,TSギフト商品コード!$A$2:$H$10000,4,0),IF($I$6=3%,VLOOKUP($H404,TSギフト商品コード!$A$2:$H$10000,5,0),IF($I$6=5%,VLOOKUP($H404,TSギフト商品コード!$A$2:$H$10000,6,0),IF($I$6=10%,VLOOKUP($H404,TSギフト商品コード!$A$2:$H$10000,7,0),""))))))</f>
        <v/>
      </c>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4"/>
      <c r="BB404" s="34"/>
      <c r="BC404" s="34"/>
      <c r="BD404" s="34"/>
      <c r="BE404" s="34"/>
      <c r="BF404" s="34"/>
      <c r="BG404" s="34"/>
      <c r="BH404" s="34"/>
      <c r="BI404" s="34"/>
    </row>
    <row r="405" spans="1:61" s="183" customFormat="1" ht="20.100000000000001" customHeight="1" x14ac:dyDescent="0.15">
      <c r="A405" s="213">
        <v>395</v>
      </c>
      <c r="B405" s="136"/>
      <c r="C405" s="258"/>
      <c r="D405" s="258"/>
      <c r="E405" s="258"/>
      <c r="F405" s="258"/>
      <c r="G405" s="4"/>
      <c r="H405" s="5"/>
      <c r="I405" s="212"/>
      <c r="J405" s="254" t="str">
        <f>IF($H405="","",VLOOKUP($H405,TSギフト商品コード!$A$1:$H$10000,2,0))</f>
        <v/>
      </c>
      <c r="K405" s="184" t="str">
        <f>IF($H405="","",IF(EXACT(ASC(VLOOKUP($H405,TSギフト商品コード!$A$1:$H$10000,8,0)),1),VLOOKUP($H405,TSギフト商品コード!$A$1:$H$10000,3,0),ROUNDDOWN((1-$I$6)*VLOOKUP($H405,TSギフト商品コード!$A$1:$H$10000,3,0),0)))</f>
        <v/>
      </c>
      <c r="L405" s="185" t="str">
        <f t="shared" si="6"/>
        <v/>
      </c>
      <c r="M405" s="288"/>
      <c r="N405" s="5"/>
      <c r="O405" s="5"/>
      <c r="P405" s="5"/>
      <c r="Q405" s="5"/>
      <c r="R405" s="256"/>
      <c r="S405" s="256"/>
      <c r="T405" s="5"/>
      <c r="U405" s="5"/>
      <c r="V405" s="265"/>
      <c r="W405" s="34"/>
      <c r="X405" s="211" t="str">
        <f>IF($H405="","",IF(EXACT(ASC(VLOOKUP($H405,TSギフト商品コード!$A$2:$H$10000,8,0)),1),VLOOKUP($H405,TSギフト商品コード!$A$2:$H$10000,4,0),IF($I$6=0%,VLOOKUP($H405,TSギフト商品コード!$A$2:$H$10000,4,0),IF($I$6=3%,VLOOKUP($H405,TSギフト商品コード!$A$2:$H$10000,5,0),IF($I$6=5%,VLOOKUP($H405,TSギフト商品コード!$A$2:$H$10000,6,0),IF($I$6=10%,VLOOKUP($H405,TSギフト商品コード!$A$2:$H$10000,7,0),""))))))</f>
        <v/>
      </c>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4"/>
      <c r="BB405" s="34"/>
      <c r="BC405" s="34"/>
      <c r="BD405" s="34"/>
      <c r="BE405" s="34"/>
      <c r="BF405" s="34"/>
      <c r="BG405" s="34"/>
      <c r="BH405" s="34"/>
      <c r="BI405" s="34"/>
    </row>
    <row r="406" spans="1:61" s="183" customFormat="1" ht="20.100000000000001" customHeight="1" x14ac:dyDescent="0.15">
      <c r="A406" s="213">
        <v>396</v>
      </c>
      <c r="B406" s="136"/>
      <c r="C406" s="258"/>
      <c r="D406" s="258"/>
      <c r="E406" s="258"/>
      <c r="F406" s="258"/>
      <c r="G406" s="4"/>
      <c r="H406" s="5"/>
      <c r="I406" s="212"/>
      <c r="J406" s="254" t="str">
        <f>IF($H406="","",VLOOKUP($H406,TSギフト商品コード!$A$1:$H$10000,2,0))</f>
        <v/>
      </c>
      <c r="K406" s="184" t="str">
        <f>IF($H406="","",IF(EXACT(ASC(VLOOKUP($H406,TSギフト商品コード!$A$1:$H$10000,8,0)),1),VLOOKUP($H406,TSギフト商品コード!$A$1:$H$10000,3,0),ROUNDDOWN((1-$I$6)*VLOOKUP($H406,TSギフト商品コード!$A$1:$H$10000,3,0),0)))</f>
        <v/>
      </c>
      <c r="L406" s="185" t="str">
        <f t="shared" si="6"/>
        <v/>
      </c>
      <c r="M406" s="288"/>
      <c r="N406" s="5"/>
      <c r="O406" s="5"/>
      <c r="P406" s="5"/>
      <c r="Q406" s="5"/>
      <c r="R406" s="256"/>
      <c r="S406" s="256"/>
      <c r="T406" s="5"/>
      <c r="U406" s="5"/>
      <c r="V406" s="265"/>
      <c r="W406" s="34"/>
      <c r="X406" s="211" t="str">
        <f>IF($H406="","",IF(EXACT(ASC(VLOOKUP($H406,TSギフト商品コード!$A$2:$H$10000,8,0)),1),VLOOKUP($H406,TSギフト商品コード!$A$2:$H$10000,4,0),IF($I$6=0%,VLOOKUP($H406,TSギフト商品コード!$A$2:$H$10000,4,0),IF($I$6=3%,VLOOKUP($H406,TSギフト商品コード!$A$2:$H$10000,5,0),IF($I$6=5%,VLOOKUP($H406,TSギフト商品コード!$A$2:$H$10000,6,0),IF($I$6=10%,VLOOKUP($H406,TSギフト商品コード!$A$2:$H$10000,7,0),""))))))</f>
        <v/>
      </c>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c r="BG406" s="34"/>
      <c r="BH406" s="34"/>
      <c r="BI406" s="34"/>
    </row>
    <row r="407" spans="1:61" s="183" customFormat="1" ht="20.100000000000001" customHeight="1" x14ac:dyDescent="0.15">
      <c r="A407" s="213">
        <v>397</v>
      </c>
      <c r="B407" s="136"/>
      <c r="C407" s="258"/>
      <c r="D407" s="258"/>
      <c r="E407" s="258"/>
      <c r="F407" s="258"/>
      <c r="G407" s="4"/>
      <c r="H407" s="5"/>
      <c r="I407" s="212"/>
      <c r="J407" s="254" t="str">
        <f>IF($H407="","",VLOOKUP($H407,TSギフト商品コード!$A$1:$H$10000,2,0))</f>
        <v/>
      </c>
      <c r="K407" s="184" t="str">
        <f>IF($H407="","",IF(EXACT(ASC(VLOOKUP($H407,TSギフト商品コード!$A$1:$H$10000,8,0)),1),VLOOKUP($H407,TSギフト商品コード!$A$1:$H$10000,3,0),ROUNDDOWN((1-$I$6)*VLOOKUP($H407,TSギフト商品コード!$A$1:$H$10000,3,0),0)))</f>
        <v/>
      </c>
      <c r="L407" s="185" t="str">
        <f t="shared" si="6"/>
        <v/>
      </c>
      <c r="M407" s="288"/>
      <c r="N407" s="5"/>
      <c r="O407" s="5"/>
      <c r="P407" s="5"/>
      <c r="Q407" s="5"/>
      <c r="R407" s="256"/>
      <c r="S407" s="256"/>
      <c r="T407" s="5"/>
      <c r="U407" s="5"/>
      <c r="V407" s="265"/>
      <c r="W407" s="34"/>
      <c r="X407" s="211" t="str">
        <f>IF($H407="","",IF(EXACT(ASC(VLOOKUP($H407,TSギフト商品コード!$A$2:$H$10000,8,0)),1),VLOOKUP($H407,TSギフト商品コード!$A$2:$H$10000,4,0),IF($I$6=0%,VLOOKUP($H407,TSギフト商品コード!$A$2:$H$10000,4,0),IF($I$6=3%,VLOOKUP($H407,TSギフト商品コード!$A$2:$H$10000,5,0),IF($I$6=5%,VLOOKUP($H407,TSギフト商品コード!$A$2:$H$10000,6,0),IF($I$6=10%,VLOOKUP($H407,TSギフト商品コード!$A$2:$H$10000,7,0),""))))))</f>
        <v/>
      </c>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c r="BG407" s="34"/>
      <c r="BH407" s="34"/>
      <c r="BI407" s="34"/>
    </row>
    <row r="408" spans="1:61" s="183" customFormat="1" ht="20.100000000000001" customHeight="1" x14ac:dyDescent="0.15">
      <c r="A408" s="213">
        <v>398</v>
      </c>
      <c r="B408" s="136"/>
      <c r="C408" s="258"/>
      <c r="D408" s="258"/>
      <c r="E408" s="258"/>
      <c r="F408" s="258"/>
      <c r="G408" s="4"/>
      <c r="H408" s="5"/>
      <c r="I408" s="212"/>
      <c r="J408" s="254" t="str">
        <f>IF($H408="","",VLOOKUP($H408,TSギフト商品コード!$A$1:$H$10000,2,0))</f>
        <v/>
      </c>
      <c r="K408" s="184" t="str">
        <f>IF($H408="","",IF(EXACT(ASC(VLOOKUP($H408,TSギフト商品コード!$A$1:$H$10000,8,0)),1),VLOOKUP($H408,TSギフト商品コード!$A$1:$H$10000,3,0),ROUNDDOWN((1-$I$6)*VLOOKUP($H408,TSギフト商品コード!$A$1:$H$10000,3,0),0)))</f>
        <v/>
      </c>
      <c r="L408" s="185" t="str">
        <f t="shared" si="6"/>
        <v/>
      </c>
      <c r="M408" s="288"/>
      <c r="N408" s="5"/>
      <c r="O408" s="5"/>
      <c r="P408" s="5"/>
      <c r="Q408" s="5"/>
      <c r="R408" s="256"/>
      <c r="S408" s="256"/>
      <c r="T408" s="5"/>
      <c r="U408" s="5"/>
      <c r="V408" s="265"/>
      <c r="W408" s="34"/>
      <c r="X408" s="211" t="str">
        <f>IF($H408="","",IF(EXACT(ASC(VLOOKUP($H408,TSギフト商品コード!$A$2:$H$10000,8,0)),1),VLOOKUP($H408,TSギフト商品コード!$A$2:$H$10000,4,0),IF($I$6=0%,VLOOKUP($H408,TSギフト商品コード!$A$2:$H$10000,4,0),IF($I$6=3%,VLOOKUP($H408,TSギフト商品コード!$A$2:$H$10000,5,0),IF($I$6=5%,VLOOKUP($H408,TSギフト商品コード!$A$2:$H$10000,6,0),IF($I$6=10%,VLOOKUP($H408,TSギフト商品コード!$A$2:$H$10000,7,0),""))))))</f>
        <v/>
      </c>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c r="BG408" s="34"/>
      <c r="BH408" s="34"/>
      <c r="BI408" s="34"/>
    </row>
    <row r="409" spans="1:61" s="183" customFormat="1" ht="20.100000000000001" customHeight="1" x14ac:dyDescent="0.15">
      <c r="A409" s="213">
        <v>399</v>
      </c>
      <c r="B409" s="136"/>
      <c r="C409" s="258"/>
      <c r="D409" s="258"/>
      <c r="E409" s="258"/>
      <c r="F409" s="258"/>
      <c r="G409" s="4"/>
      <c r="H409" s="5"/>
      <c r="I409" s="212"/>
      <c r="J409" s="254" t="str">
        <f>IF($H409="","",VLOOKUP($H409,TSギフト商品コード!$A$1:$H$10000,2,0))</f>
        <v/>
      </c>
      <c r="K409" s="184" t="str">
        <f>IF($H409="","",IF(EXACT(ASC(VLOOKUP($H409,TSギフト商品コード!$A$1:$H$10000,8,0)),1),VLOOKUP($H409,TSギフト商品コード!$A$1:$H$10000,3,0),ROUNDDOWN((1-$I$6)*VLOOKUP($H409,TSギフト商品コード!$A$1:$H$10000,3,0),0)))</f>
        <v/>
      </c>
      <c r="L409" s="185" t="str">
        <f t="shared" si="6"/>
        <v/>
      </c>
      <c r="M409" s="288"/>
      <c r="N409" s="5"/>
      <c r="O409" s="5"/>
      <c r="P409" s="5"/>
      <c r="Q409" s="5"/>
      <c r="R409" s="256"/>
      <c r="S409" s="256"/>
      <c r="T409" s="5"/>
      <c r="U409" s="5"/>
      <c r="V409" s="265"/>
      <c r="W409" s="34"/>
      <c r="X409" s="211" t="str">
        <f>IF($H409="","",IF(EXACT(ASC(VLOOKUP($H409,TSギフト商品コード!$A$2:$H$10000,8,0)),1),VLOOKUP($H409,TSギフト商品コード!$A$2:$H$10000,4,0),IF($I$6=0%,VLOOKUP($H409,TSギフト商品コード!$A$2:$H$10000,4,0),IF($I$6=3%,VLOOKUP($H409,TSギフト商品コード!$A$2:$H$10000,5,0),IF($I$6=5%,VLOOKUP($H409,TSギフト商品コード!$A$2:$H$10000,6,0),IF($I$6=10%,VLOOKUP($H409,TSギフト商品コード!$A$2:$H$10000,7,0),""))))))</f>
        <v/>
      </c>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c r="BG409" s="34"/>
      <c r="BH409" s="34"/>
      <c r="BI409" s="34"/>
    </row>
    <row r="410" spans="1:61" s="183" customFormat="1" ht="20.100000000000001" customHeight="1" x14ac:dyDescent="0.15">
      <c r="A410" s="213">
        <v>400</v>
      </c>
      <c r="B410" s="136"/>
      <c r="C410" s="258"/>
      <c r="D410" s="258"/>
      <c r="E410" s="258"/>
      <c r="F410" s="258"/>
      <c r="G410" s="4"/>
      <c r="H410" s="5"/>
      <c r="I410" s="212"/>
      <c r="J410" s="254" t="str">
        <f>IF($H410="","",VLOOKUP($H410,TSギフト商品コード!$A$1:$H$10000,2,0))</f>
        <v/>
      </c>
      <c r="K410" s="184" t="str">
        <f>IF($H410="","",IF(EXACT(ASC(VLOOKUP($H410,TSギフト商品コード!$A$1:$H$10000,8,0)),1),VLOOKUP($H410,TSギフト商品コード!$A$1:$H$10000,3,0),ROUNDDOWN((1-$I$6)*VLOOKUP($H410,TSギフト商品コード!$A$1:$H$10000,3,0),0)))</f>
        <v/>
      </c>
      <c r="L410" s="185" t="str">
        <f t="shared" si="6"/>
        <v/>
      </c>
      <c r="M410" s="288"/>
      <c r="N410" s="5"/>
      <c r="O410" s="5"/>
      <c r="P410" s="5"/>
      <c r="Q410" s="5"/>
      <c r="R410" s="256"/>
      <c r="S410" s="256"/>
      <c r="T410" s="5"/>
      <c r="U410" s="5"/>
      <c r="V410" s="265"/>
      <c r="W410" s="34"/>
      <c r="X410" s="211" t="str">
        <f>IF($H410="","",IF(EXACT(ASC(VLOOKUP($H410,TSギフト商品コード!$A$2:$H$10000,8,0)),1),VLOOKUP($H410,TSギフト商品コード!$A$2:$H$10000,4,0),IF($I$6=0%,VLOOKUP($H410,TSギフト商品コード!$A$2:$H$10000,4,0),IF($I$6=3%,VLOOKUP($H410,TSギフト商品コード!$A$2:$H$10000,5,0),IF($I$6=5%,VLOOKUP($H410,TSギフト商品コード!$A$2:$H$10000,6,0),IF($I$6=10%,VLOOKUP($H410,TSギフト商品コード!$A$2:$H$10000,7,0),""))))))</f>
        <v/>
      </c>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A410" s="34"/>
      <c r="BB410" s="34"/>
      <c r="BC410" s="34"/>
      <c r="BD410" s="34"/>
      <c r="BE410" s="34"/>
      <c r="BF410" s="34"/>
      <c r="BG410" s="34"/>
      <c r="BH410" s="34"/>
      <c r="BI410" s="34"/>
    </row>
    <row r="411" spans="1:61" s="183" customFormat="1" ht="20.100000000000001" customHeight="1" x14ac:dyDescent="0.15">
      <c r="A411" s="213">
        <v>401</v>
      </c>
      <c r="B411" s="136"/>
      <c r="C411" s="258"/>
      <c r="D411" s="258"/>
      <c r="E411" s="258"/>
      <c r="F411" s="258"/>
      <c r="G411" s="4"/>
      <c r="H411" s="5"/>
      <c r="I411" s="212"/>
      <c r="J411" s="254" t="str">
        <f>IF($H411="","",VLOOKUP($H411,TSギフト商品コード!$A$1:$H$10000,2,0))</f>
        <v/>
      </c>
      <c r="K411" s="184" t="str">
        <f>IF($H411="","",IF(EXACT(ASC(VLOOKUP($H411,TSギフト商品コード!$A$1:$H$10000,8,0)),1),VLOOKUP($H411,TSギフト商品コード!$A$1:$H$10000,3,0),ROUNDDOWN((1-$I$6)*VLOOKUP($H411,TSギフト商品コード!$A$1:$H$10000,3,0),0)))</f>
        <v/>
      </c>
      <c r="L411" s="185" t="str">
        <f t="shared" si="6"/>
        <v/>
      </c>
      <c r="M411" s="288"/>
      <c r="N411" s="5"/>
      <c r="O411" s="5"/>
      <c r="P411" s="5"/>
      <c r="Q411" s="5"/>
      <c r="R411" s="256"/>
      <c r="S411" s="256"/>
      <c r="T411" s="5"/>
      <c r="U411" s="5"/>
      <c r="V411" s="265"/>
      <c r="W411" s="34"/>
      <c r="X411" s="211" t="str">
        <f>IF($H411="","",IF(EXACT(ASC(VLOOKUP($H411,TSギフト商品コード!$A$2:$H$10000,8,0)),1),VLOOKUP($H411,TSギフト商品コード!$A$2:$H$10000,4,0),IF($I$6=0%,VLOOKUP($H411,TSギフト商品コード!$A$2:$H$10000,4,0),IF($I$6=3%,VLOOKUP($H411,TSギフト商品コード!$A$2:$H$10000,5,0),IF($I$6=5%,VLOOKUP($H411,TSギフト商品コード!$A$2:$H$10000,6,0),IF($I$6=10%,VLOOKUP($H411,TSギフト商品コード!$A$2:$H$10000,7,0),""))))))</f>
        <v/>
      </c>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c r="BG411" s="34"/>
      <c r="BH411" s="34"/>
      <c r="BI411" s="34"/>
    </row>
    <row r="412" spans="1:61" s="183" customFormat="1" ht="20.100000000000001" customHeight="1" x14ac:dyDescent="0.15">
      <c r="A412" s="213">
        <v>402</v>
      </c>
      <c r="B412" s="136"/>
      <c r="C412" s="258"/>
      <c r="D412" s="258"/>
      <c r="E412" s="258"/>
      <c r="F412" s="258"/>
      <c r="G412" s="4"/>
      <c r="H412" s="5"/>
      <c r="I412" s="212"/>
      <c r="J412" s="254" t="str">
        <f>IF($H412="","",VLOOKUP($H412,TSギフト商品コード!$A$1:$H$10000,2,0))</f>
        <v/>
      </c>
      <c r="K412" s="184" t="str">
        <f>IF($H412="","",IF(EXACT(ASC(VLOOKUP($H412,TSギフト商品コード!$A$1:$H$10000,8,0)),1),VLOOKUP($H412,TSギフト商品コード!$A$1:$H$10000,3,0),ROUNDDOWN((1-$I$6)*VLOOKUP($H412,TSギフト商品コード!$A$1:$H$10000,3,0),0)))</f>
        <v/>
      </c>
      <c r="L412" s="185" t="str">
        <f t="shared" si="6"/>
        <v/>
      </c>
      <c r="M412" s="288"/>
      <c r="N412" s="5"/>
      <c r="O412" s="5"/>
      <c r="P412" s="5"/>
      <c r="Q412" s="5"/>
      <c r="R412" s="256"/>
      <c r="S412" s="256"/>
      <c r="T412" s="5"/>
      <c r="U412" s="5"/>
      <c r="V412" s="265"/>
      <c r="W412" s="34"/>
      <c r="X412" s="211" t="str">
        <f>IF($H412="","",IF(EXACT(ASC(VLOOKUP($H412,TSギフト商品コード!$A$2:$H$10000,8,0)),1),VLOOKUP($H412,TSギフト商品コード!$A$2:$H$10000,4,0),IF($I$6=0%,VLOOKUP($H412,TSギフト商品コード!$A$2:$H$10000,4,0),IF($I$6=3%,VLOOKUP($H412,TSギフト商品コード!$A$2:$H$10000,5,0),IF($I$6=5%,VLOOKUP($H412,TSギフト商品コード!$A$2:$H$10000,6,0),IF($I$6=10%,VLOOKUP($H412,TSギフト商品コード!$A$2:$H$10000,7,0),""))))))</f>
        <v/>
      </c>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c r="BG412" s="34"/>
      <c r="BH412" s="34"/>
      <c r="BI412" s="34"/>
    </row>
    <row r="413" spans="1:61" s="183" customFormat="1" ht="20.100000000000001" customHeight="1" x14ac:dyDescent="0.15">
      <c r="A413" s="213">
        <v>403</v>
      </c>
      <c r="B413" s="136"/>
      <c r="C413" s="258"/>
      <c r="D413" s="258"/>
      <c r="E413" s="258"/>
      <c r="F413" s="258"/>
      <c r="G413" s="4"/>
      <c r="H413" s="5"/>
      <c r="I413" s="212"/>
      <c r="J413" s="254" t="str">
        <f>IF($H413="","",VLOOKUP($H413,TSギフト商品コード!$A$1:$H$10000,2,0))</f>
        <v/>
      </c>
      <c r="K413" s="184" t="str">
        <f>IF($H413="","",IF(EXACT(ASC(VLOOKUP($H413,TSギフト商品コード!$A$1:$H$10000,8,0)),1),VLOOKUP($H413,TSギフト商品コード!$A$1:$H$10000,3,0),ROUNDDOWN((1-$I$6)*VLOOKUP($H413,TSギフト商品コード!$A$1:$H$10000,3,0),0)))</f>
        <v/>
      </c>
      <c r="L413" s="185" t="str">
        <f t="shared" si="6"/>
        <v/>
      </c>
      <c r="M413" s="288"/>
      <c r="N413" s="5"/>
      <c r="O413" s="5"/>
      <c r="P413" s="5"/>
      <c r="Q413" s="5"/>
      <c r="R413" s="256"/>
      <c r="S413" s="256"/>
      <c r="T413" s="5"/>
      <c r="U413" s="5"/>
      <c r="V413" s="265"/>
      <c r="W413" s="34"/>
      <c r="X413" s="211" t="str">
        <f>IF($H413="","",IF(EXACT(ASC(VLOOKUP($H413,TSギフト商品コード!$A$2:$H$10000,8,0)),1),VLOOKUP($H413,TSギフト商品コード!$A$2:$H$10000,4,0),IF($I$6=0%,VLOOKUP($H413,TSギフト商品コード!$A$2:$H$10000,4,0),IF($I$6=3%,VLOOKUP($H413,TSギフト商品コード!$A$2:$H$10000,5,0),IF($I$6=5%,VLOOKUP($H413,TSギフト商品コード!$A$2:$H$10000,6,0),IF($I$6=10%,VLOOKUP($H413,TSギフト商品コード!$A$2:$H$10000,7,0),""))))))</f>
        <v/>
      </c>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A413" s="34"/>
      <c r="BB413" s="34"/>
      <c r="BC413" s="34"/>
      <c r="BD413" s="34"/>
      <c r="BE413" s="34"/>
      <c r="BF413" s="34"/>
      <c r="BG413" s="34"/>
      <c r="BH413" s="34"/>
      <c r="BI413" s="34"/>
    </row>
    <row r="414" spans="1:61" s="183" customFormat="1" ht="20.100000000000001" customHeight="1" x14ac:dyDescent="0.15">
      <c r="A414" s="213">
        <v>404</v>
      </c>
      <c r="B414" s="136"/>
      <c r="C414" s="258"/>
      <c r="D414" s="258"/>
      <c r="E414" s="258"/>
      <c r="F414" s="258"/>
      <c r="G414" s="4"/>
      <c r="H414" s="5"/>
      <c r="I414" s="212"/>
      <c r="J414" s="254" t="str">
        <f>IF($H414="","",VLOOKUP($H414,TSギフト商品コード!$A$1:$H$10000,2,0))</f>
        <v/>
      </c>
      <c r="K414" s="184" t="str">
        <f>IF($H414="","",IF(EXACT(ASC(VLOOKUP($H414,TSギフト商品コード!$A$1:$H$10000,8,0)),1),VLOOKUP($H414,TSギフト商品コード!$A$1:$H$10000,3,0),ROUNDDOWN((1-$I$6)*VLOOKUP($H414,TSギフト商品コード!$A$1:$H$10000,3,0),0)))</f>
        <v/>
      </c>
      <c r="L414" s="185" t="str">
        <f t="shared" si="6"/>
        <v/>
      </c>
      <c r="M414" s="288"/>
      <c r="N414" s="5"/>
      <c r="O414" s="5"/>
      <c r="P414" s="5"/>
      <c r="Q414" s="5"/>
      <c r="R414" s="256"/>
      <c r="S414" s="256"/>
      <c r="T414" s="5"/>
      <c r="U414" s="5"/>
      <c r="V414" s="265"/>
      <c r="W414" s="34"/>
      <c r="X414" s="211" t="str">
        <f>IF($H414="","",IF(EXACT(ASC(VLOOKUP($H414,TSギフト商品コード!$A$2:$H$10000,8,0)),1),VLOOKUP($H414,TSギフト商品コード!$A$2:$H$10000,4,0),IF($I$6=0%,VLOOKUP($H414,TSギフト商品コード!$A$2:$H$10000,4,0),IF($I$6=3%,VLOOKUP($H414,TSギフト商品コード!$A$2:$H$10000,5,0),IF($I$6=5%,VLOOKUP($H414,TSギフト商品コード!$A$2:$H$10000,6,0),IF($I$6=10%,VLOOKUP($H414,TSギフト商品コード!$A$2:$H$10000,7,0),""))))))</f>
        <v/>
      </c>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A414" s="34"/>
      <c r="BB414" s="34"/>
      <c r="BC414" s="34"/>
      <c r="BD414" s="34"/>
      <c r="BE414" s="34"/>
      <c r="BF414" s="34"/>
      <c r="BG414" s="34"/>
      <c r="BH414" s="34"/>
      <c r="BI414" s="34"/>
    </row>
    <row r="415" spans="1:61" s="183" customFormat="1" ht="20.100000000000001" customHeight="1" x14ac:dyDescent="0.15">
      <c r="A415" s="213">
        <v>405</v>
      </c>
      <c r="B415" s="136"/>
      <c r="C415" s="258"/>
      <c r="D415" s="258"/>
      <c r="E415" s="258"/>
      <c r="F415" s="258"/>
      <c r="G415" s="4"/>
      <c r="H415" s="5"/>
      <c r="I415" s="212"/>
      <c r="J415" s="254" t="str">
        <f>IF($H415="","",VLOOKUP($H415,TSギフト商品コード!$A$1:$H$10000,2,0))</f>
        <v/>
      </c>
      <c r="K415" s="184" t="str">
        <f>IF($H415="","",IF(EXACT(ASC(VLOOKUP($H415,TSギフト商品コード!$A$1:$H$10000,8,0)),1),VLOOKUP($H415,TSギフト商品コード!$A$1:$H$10000,3,0),ROUNDDOWN((1-$I$6)*VLOOKUP($H415,TSギフト商品コード!$A$1:$H$10000,3,0),0)))</f>
        <v/>
      </c>
      <c r="L415" s="185" t="str">
        <f t="shared" si="6"/>
        <v/>
      </c>
      <c r="M415" s="288"/>
      <c r="N415" s="5"/>
      <c r="O415" s="5"/>
      <c r="P415" s="5"/>
      <c r="Q415" s="5"/>
      <c r="R415" s="256"/>
      <c r="S415" s="256"/>
      <c r="T415" s="5"/>
      <c r="U415" s="5"/>
      <c r="V415" s="265"/>
      <c r="W415" s="34"/>
      <c r="X415" s="211" t="str">
        <f>IF($H415="","",IF(EXACT(ASC(VLOOKUP($H415,TSギフト商品コード!$A$2:$H$10000,8,0)),1),VLOOKUP($H415,TSギフト商品コード!$A$2:$H$10000,4,0),IF($I$6=0%,VLOOKUP($H415,TSギフト商品コード!$A$2:$H$10000,4,0),IF($I$6=3%,VLOOKUP($H415,TSギフト商品コード!$A$2:$H$10000,5,0),IF($I$6=5%,VLOOKUP($H415,TSギフト商品コード!$A$2:$H$10000,6,0),IF($I$6=10%,VLOOKUP($H415,TSギフト商品コード!$A$2:$H$10000,7,0),""))))))</f>
        <v/>
      </c>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A415" s="34"/>
      <c r="BB415" s="34"/>
      <c r="BC415" s="34"/>
      <c r="BD415" s="34"/>
      <c r="BE415" s="34"/>
      <c r="BF415" s="34"/>
      <c r="BG415" s="34"/>
      <c r="BH415" s="34"/>
      <c r="BI415" s="34"/>
    </row>
    <row r="416" spans="1:61" s="183" customFormat="1" ht="20.100000000000001" customHeight="1" x14ac:dyDescent="0.15">
      <c r="A416" s="213">
        <v>406</v>
      </c>
      <c r="B416" s="136"/>
      <c r="C416" s="258"/>
      <c r="D416" s="258"/>
      <c r="E416" s="258"/>
      <c r="F416" s="258"/>
      <c r="G416" s="4"/>
      <c r="H416" s="5"/>
      <c r="I416" s="212"/>
      <c r="J416" s="254" t="str">
        <f>IF($H416="","",VLOOKUP($H416,TSギフト商品コード!$A$1:$H$10000,2,0))</f>
        <v/>
      </c>
      <c r="K416" s="184" t="str">
        <f>IF($H416="","",IF(EXACT(ASC(VLOOKUP($H416,TSギフト商品コード!$A$1:$H$10000,8,0)),1),VLOOKUP($H416,TSギフト商品コード!$A$1:$H$10000,3,0),ROUNDDOWN((1-$I$6)*VLOOKUP($H416,TSギフト商品コード!$A$1:$H$10000,3,0),0)))</f>
        <v/>
      </c>
      <c r="L416" s="185" t="str">
        <f t="shared" si="6"/>
        <v/>
      </c>
      <c r="M416" s="288"/>
      <c r="N416" s="5"/>
      <c r="O416" s="5"/>
      <c r="P416" s="5"/>
      <c r="Q416" s="5"/>
      <c r="R416" s="256"/>
      <c r="S416" s="256"/>
      <c r="T416" s="5"/>
      <c r="U416" s="5"/>
      <c r="V416" s="265"/>
      <c r="W416" s="34"/>
      <c r="X416" s="211" t="str">
        <f>IF($H416="","",IF(EXACT(ASC(VLOOKUP($H416,TSギフト商品コード!$A$2:$H$10000,8,0)),1),VLOOKUP($H416,TSギフト商品コード!$A$2:$H$10000,4,0),IF($I$6=0%,VLOOKUP($H416,TSギフト商品コード!$A$2:$H$10000,4,0),IF($I$6=3%,VLOOKUP($H416,TSギフト商品コード!$A$2:$H$10000,5,0),IF($I$6=5%,VLOOKUP($H416,TSギフト商品コード!$A$2:$H$10000,6,0),IF($I$6=10%,VLOOKUP($H416,TSギフト商品コード!$A$2:$H$10000,7,0),""))))))</f>
        <v/>
      </c>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c r="BG416" s="34"/>
      <c r="BH416" s="34"/>
      <c r="BI416" s="34"/>
    </row>
    <row r="417" spans="1:61" s="183" customFormat="1" ht="20.100000000000001" customHeight="1" x14ac:dyDescent="0.15">
      <c r="A417" s="213">
        <v>407</v>
      </c>
      <c r="B417" s="136"/>
      <c r="C417" s="258"/>
      <c r="D417" s="258"/>
      <c r="E417" s="258"/>
      <c r="F417" s="258"/>
      <c r="G417" s="4"/>
      <c r="H417" s="5"/>
      <c r="I417" s="212"/>
      <c r="J417" s="254" t="str">
        <f>IF($H417="","",VLOOKUP($H417,TSギフト商品コード!$A$1:$H$10000,2,0))</f>
        <v/>
      </c>
      <c r="K417" s="184" t="str">
        <f>IF($H417="","",IF(EXACT(ASC(VLOOKUP($H417,TSギフト商品コード!$A$1:$H$10000,8,0)),1),VLOOKUP($H417,TSギフト商品コード!$A$1:$H$10000,3,0),ROUNDDOWN((1-$I$6)*VLOOKUP($H417,TSギフト商品コード!$A$1:$H$10000,3,0),0)))</f>
        <v/>
      </c>
      <c r="L417" s="185" t="str">
        <f t="shared" si="6"/>
        <v/>
      </c>
      <c r="M417" s="288"/>
      <c r="N417" s="5"/>
      <c r="O417" s="5"/>
      <c r="P417" s="5"/>
      <c r="Q417" s="5"/>
      <c r="R417" s="256"/>
      <c r="S417" s="256"/>
      <c r="T417" s="5"/>
      <c r="U417" s="5"/>
      <c r="V417" s="265"/>
      <c r="W417" s="34"/>
      <c r="X417" s="211" t="str">
        <f>IF($H417="","",IF(EXACT(ASC(VLOOKUP($H417,TSギフト商品コード!$A$2:$H$10000,8,0)),1),VLOOKUP($H417,TSギフト商品コード!$A$2:$H$10000,4,0),IF($I$6=0%,VLOOKUP($H417,TSギフト商品コード!$A$2:$H$10000,4,0),IF($I$6=3%,VLOOKUP($H417,TSギフト商品コード!$A$2:$H$10000,5,0),IF($I$6=5%,VLOOKUP($H417,TSギフト商品コード!$A$2:$H$10000,6,0),IF($I$6=10%,VLOOKUP($H417,TSギフト商品コード!$A$2:$H$10000,7,0),""))))))</f>
        <v/>
      </c>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c r="BG417" s="34"/>
      <c r="BH417" s="34"/>
      <c r="BI417" s="34"/>
    </row>
    <row r="418" spans="1:61" s="183" customFormat="1" ht="20.100000000000001" customHeight="1" x14ac:dyDescent="0.15">
      <c r="A418" s="213">
        <v>408</v>
      </c>
      <c r="B418" s="136"/>
      <c r="C418" s="258"/>
      <c r="D418" s="258"/>
      <c r="E418" s="258"/>
      <c r="F418" s="258"/>
      <c r="G418" s="4"/>
      <c r="H418" s="5"/>
      <c r="I418" s="212"/>
      <c r="J418" s="254" t="str">
        <f>IF($H418="","",VLOOKUP($H418,TSギフト商品コード!$A$1:$H$10000,2,0))</f>
        <v/>
      </c>
      <c r="K418" s="184" t="str">
        <f>IF($H418="","",IF(EXACT(ASC(VLOOKUP($H418,TSギフト商品コード!$A$1:$H$10000,8,0)),1),VLOOKUP($H418,TSギフト商品コード!$A$1:$H$10000,3,0),ROUNDDOWN((1-$I$6)*VLOOKUP($H418,TSギフト商品コード!$A$1:$H$10000,3,0),0)))</f>
        <v/>
      </c>
      <c r="L418" s="185" t="str">
        <f t="shared" si="6"/>
        <v/>
      </c>
      <c r="M418" s="288"/>
      <c r="N418" s="5"/>
      <c r="O418" s="5"/>
      <c r="P418" s="5"/>
      <c r="Q418" s="5"/>
      <c r="R418" s="256"/>
      <c r="S418" s="256"/>
      <c r="T418" s="5"/>
      <c r="U418" s="5"/>
      <c r="V418" s="265"/>
      <c r="W418" s="34"/>
      <c r="X418" s="211" t="str">
        <f>IF($H418="","",IF(EXACT(ASC(VLOOKUP($H418,TSギフト商品コード!$A$2:$H$10000,8,0)),1),VLOOKUP($H418,TSギフト商品コード!$A$2:$H$10000,4,0),IF($I$6=0%,VLOOKUP($H418,TSギフト商品コード!$A$2:$H$10000,4,0),IF($I$6=3%,VLOOKUP($H418,TSギフト商品コード!$A$2:$H$10000,5,0),IF($I$6=5%,VLOOKUP($H418,TSギフト商品コード!$A$2:$H$10000,6,0),IF($I$6=10%,VLOOKUP($H418,TSギフト商品コード!$A$2:$H$10000,7,0),""))))))</f>
        <v/>
      </c>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A418" s="34"/>
      <c r="BB418" s="34"/>
      <c r="BC418" s="34"/>
      <c r="BD418" s="34"/>
      <c r="BE418" s="34"/>
      <c r="BF418" s="34"/>
      <c r="BG418" s="34"/>
      <c r="BH418" s="34"/>
      <c r="BI418" s="34"/>
    </row>
    <row r="419" spans="1:61" s="183" customFormat="1" ht="20.100000000000001" customHeight="1" x14ac:dyDescent="0.15">
      <c r="A419" s="213">
        <v>409</v>
      </c>
      <c r="B419" s="136"/>
      <c r="C419" s="258"/>
      <c r="D419" s="258"/>
      <c r="E419" s="258"/>
      <c r="F419" s="258"/>
      <c r="G419" s="4"/>
      <c r="H419" s="5"/>
      <c r="I419" s="212"/>
      <c r="J419" s="254" t="str">
        <f>IF($H419="","",VLOOKUP($H419,TSギフト商品コード!$A$1:$H$10000,2,0))</f>
        <v/>
      </c>
      <c r="K419" s="184" t="str">
        <f>IF($H419="","",IF(EXACT(ASC(VLOOKUP($H419,TSギフト商品コード!$A$1:$H$10000,8,0)),1),VLOOKUP($H419,TSギフト商品コード!$A$1:$H$10000,3,0),ROUNDDOWN((1-$I$6)*VLOOKUP($H419,TSギフト商品コード!$A$1:$H$10000,3,0),0)))</f>
        <v/>
      </c>
      <c r="L419" s="185" t="str">
        <f t="shared" si="6"/>
        <v/>
      </c>
      <c r="M419" s="288"/>
      <c r="N419" s="5"/>
      <c r="O419" s="5"/>
      <c r="P419" s="5"/>
      <c r="Q419" s="5"/>
      <c r="R419" s="256"/>
      <c r="S419" s="256"/>
      <c r="T419" s="5"/>
      <c r="U419" s="5"/>
      <c r="V419" s="265"/>
      <c r="W419" s="34"/>
      <c r="X419" s="211" t="str">
        <f>IF($H419="","",IF(EXACT(ASC(VLOOKUP($H419,TSギフト商品コード!$A$2:$H$10000,8,0)),1),VLOOKUP($H419,TSギフト商品コード!$A$2:$H$10000,4,0),IF($I$6=0%,VLOOKUP($H419,TSギフト商品コード!$A$2:$H$10000,4,0),IF($I$6=3%,VLOOKUP($H419,TSギフト商品コード!$A$2:$H$10000,5,0),IF($I$6=5%,VLOOKUP($H419,TSギフト商品コード!$A$2:$H$10000,6,0),IF($I$6=10%,VLOOKUP($H419,TSギフト商品コード!$A$2:$H$10000,7,0),""))))))</f>
        <v/>
      </c>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c r="BG419" s="34"/>
      <c r="BH419" s="34"/>
      <c r="BI419" s="34"/>
    </row>
    <row r="420" spans="1:61" s="183" customFormat="1" ht="20.100000000000001" customHeight="1" x14ac:dyDescent="0.15">
      <c r="A420" s="213">
        <v>410</v>
      </c>
      <c r="B420" s="136"/>
      <c r="C420" s="258"/>
      <c r="D420" s="258"/>
      <c r="E420" s="258"/>
      <c r="F420" s="258"/>
      <c r="G420" s="4"/>
      <c r="H420" s="5"/>
      <c r="I420" s="212"/>
      <c r="J420" s="254" t="str">
        <f>IF($H420="","",VLOOKUP($H420,TSギフト商品コード!$A$1:$H$10000,2,0))</f>
        <v/>
      </c>
      <c r="K420" s="184" t="str">
        <f>IF($H420="","",IF(EXACT(ASC(VLOOKUP($H420,TSギフト商品コード!$A$1:$H$10000,8,0)),1),VLOOKUP($H420,TSギフト商品コード!$A$1:$H$10000,3,0),ROUNDDOWN((1-$I$6)*VLOOKUP($H420,TSギフト商品コード!$A$1:$H$10000,3,0),0)))</f>
        <v/>
      </c>
      <c r="L420" s="185" t="str">
        <f t="shared" si="6"/>
        <v/>
      </c>
      <c r="M420" s="288"/>
      <c r="N420" s="5"/>
      <c r="O420" s="5"/>
      <c r="P420" s="5"/>
      <c r="Q420" s="5"/>
      <c r="R420" s="256"/>
      <c r="S420" s="256"/>
      <c r="T420" s="5"/>
      <c r="U420" s="5"/>
      <c r="V420" s="265"/>
      <c r="W420" s="34"/>
      <c r="X420" s="211" t="str">
        <f>IF($H420="","",IF(EXACT(ASC(VLOOKUP($H420,TSギフト商品コード!$A$2:$H$10000,8,0)),1),VLOOKUP($H420,TSギフト商品コード!$A$2:$H$10000,4,0),IF($I$6=0%,VLOOKUP($H420,TSギフト商品コード!$A$2:$H$10000,4,0),IF($I$6=3%,VLOOKUP($H420,TSギフト商品コード!$A$2:$H$10000,5,0),IF($I$6=5%,VLOOKUP($H420,TSギフト商品コード!$A$2:$H$10000,6,0),IF($I$6=10%,VLOOKUP($H420,TSギフト商品コード!$A$2:$H$10000,7,0),""))))))</f>
        <v/>
      </c>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A420" s="34"/>
      <c r="BB420" s="34"/>
      <c r="BC420" s="34"/>
      <c r="BD420" s="34"/>
      <c r="BE420" s="34"/>
      <c r="BF420" s="34"/>
      <c r="BG420" s="34"/>
      <c r="BH420" s="34"/>
      <c r="BI420" s="34"/>
    </row>
    <row r="421" spans="1:61" s="183" customFormat="1" ht="20.100000000000001" customHeight="1" x14ac:dyDescent="0.15">
      <c r="A421" s="213">
        <v>411</v>
      </c>
      <c r="B421" s="136"/>
      <c r="C421" s="258"/>
      <c r="D421" s="258"/>
      <c r="E421" s="258"/>
      <c r="F421" s="258"/>
      <c r="G421" s="4"/>
      <c r="H421" s="5"/>
      <c r="I421" s="212"/>
      <c r="J421" s="254" t="str">
        <f>IF($H421="","",VLOOKUP($H421,TSギフト商品コード!$A$1:$H$10000,2,0))</f>
        <v/>
      </c>
      <c r="K421" s="184" t="str">
        <f>IF($H421="","",IF(EXACT(ASC(VLOOKUP($H421,TSギフト商品コード!$A$1:$H$10000,8,0)),1),VLOOKUP($H421,TSギフト商品コード!$A$1:$H$10000,3,0),ROUNDDOWN((1-$I$6)*VLOOKUP($H421,TSギフト商品コード!$A$1:$H$10000,3,0),0)))</f>
        <v/>
      </c>
      <c r="L421" s="185" t="str">
        <f t="shared" si="6"/>
        <v/>
      </c>
      <c r="M421" s="288"/>
      <c r="N421" s="5"/>
      <c r="O421" s="5"/>
      <c r="P421" s="5"/>
      <c r="Q421" s="5"/>
      <c r="R421" s="256"/>
      <c r="S421" s="256"/>
      <c r="T421" s="5"/>
      <c r="U421" s="5"/>
      <c r="V421" s="265"/>
      <c r="W421" s="34"/>
      <c r="X421" s="211" t="str">
        <f>IF($H421="","",IF(EXACT(ASC(VLOOKUP($H421,TSギフト商品コード!$A$2:$H$10000,8,0)),1),VLOOKUP($H421,TSギフト商品コード!$A$2:$H$10000,4,0),IF($I$6=0%,VLOOKUP($H421,TSギフト商品コード!$A$2:$H$10000,4,0),IF($I$6=3%,VLOOKUP($H421,TSギフト商品コード!$A$2:$H$10000,5,0),IF($I$6=5%,VLOOKUP($H421,TSギフト商品コード!$A$2:$H$10000,6,0),IF($I$6=10%,VLOOKUP($H421,TSギフト商品コード!$A$2:$H$10000,7,0),""))))))</f>
        <v/>
      </c>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A421" s="34"/>
      <c r="BB421" s="34"/>
      <c r="BC421" s="34"/>
      <c r="BD421" s="34"/>
      <c r="BE421" s="34"/>
      <c r="BF421" s="34"/>
      <c r="BG421" s="34"/>
      <c r="BH421" s="34"/>
      <c r="BI421" s="34"/>
    </row>
    <row r="422" spans="1:61" s="183" customFormat="1" ht="20.100000000000001" customHeight="1" x14ac:dyDescent="0.15">
      <c r="A422" s="213">
        <v>412</v>
      </c>
      <c r="B422" s="136"/>
      <c r="C422" s="258"/>
      <c r="D422" s="258"/>
      <c r="E422" s="258"/>
      <c r="F422" s="258"/>
      <c r="G422" s="4"/>
      <c r="H422" s="5"/>
      <c r="I422" s="212"/>
      <c r="J422" s="254" t="str">
        <f>IF($H422="","",VLOOKUP($H422,TSギフト商品コード!$A$1:$H$10000,2,0))</f>
        <v/>
      </c>
      <c r="K422" s="184" t="str">
        <f>IF($H422="","",IF(EXACT(ASC(VLOOKUP($H422,TSギフト商品コード!$A$1:$H$10000,8,0)),1),VLOOKUP($H422,TSギフト商品コード!$A$1:$H$10000,3,0),ROUNDDOWN((1-$I$6)*VLOOKUP($H422,TSギフト商品コード!$A$1:$H$10000,3,0),0)))</f>
        <v/>
      </c>
      <c r="L422" s="185" t="str">
        <f t="shared" si="6"/>
        <v/>
      </c>
      <c r="M422" s="288"/>
      <c r="N422" s="5"/>
      <c r="O422" s="5"/>
      <c r="P422" s="5"/>
      <c r="Q422" s="5"/>
      <c r="R422" s="256"/>
      <c r="S422" s="256"/>
      <c r="T422" s="5"/>
      <c r="U422" s="5"/>
      <c r="V422" s="265"/>
      <c r="W422" s="34"/>
      <c r="X422" s="211" t="str">
        <f>IF($H422="","",IF(EXACT(ASC(VLOOKUP($H422,TSギフト商品コード!$A$2:$H$10000,8,0)),1),VLOOKUP($H422,TSギフト商品コード!$A$2:$H$10000,4,0),IF($I$6=0%,VLOOKUP($H422,TSギフト商品コード!$A$2:$H$10000,4,0),IF($I$6=3%,VLOOKUP($H422,TSギフト商品コード!$A$2:$H$10000,5,0),IF($I$6=5%,VLOOKUP($H422,TSギフト商品コード!$A$2:$H$10000,6,0),IF($I$6=10%,VLOOKUP($H422,TSギフト商品コード!$A$2:$H$10000,7,0),""))))))</f>
        <v/>
      </c>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c r="BG422" s="34"/>
      <c r="BH422" s="34"/>
      <c r="BI422" s="34"/>
    </row>
    <row r="423" spans="1:61" s="183" customFormat="1" ht="20.100000000000001" customHeight="1" x14ac:dyDescent="0.15">
      <c r="A423" s="213">
        <v>413</v>
      </c>
      <c r="B423" s="136"/>
      <c r="C423" s="258"/>
      <c r="D423" s="258"/>
      <c r="E423" s="258"/>
      <c r="F423" s="258"/>
      <c r="G423" s="4"/>
      <c r="H423" s="5"/>
      <c r="I423" s="212"/>
      <c r="J423" s="254" t="str">
        <f>IF($H423="","",VLOOKUP($H423,TSギフト商品コード!$A$1:$H$10000,2,0))</f>
        <v/>
      </c>
      <c r="K423" s="184" t="str">
        <f>IF($H423="","",IF(EXACT(ASC(VLOOKUP($H423,TSギフト商品コード!$A$1:$H$10000,8,0)),1),VLOOKUP($H423,TSギフト商品コード!$A$1:$H$10000,3,0),ROUNDDOWN((1-$I$6)*VLOOKUP($H423,TSギフト商品コード!$A$1:$H$10000,3,0),0)))</f>
        <v/>
      </c>
      <c r="L423" s="185" t="str">
        <f t="shared" si="6"/>
        <v/>
      </c>
      <c r="M423" s="288"/>
      <c r="N423" s="5"/>
      <c r="O423" s="5"/>
      <c r="P423" s="5"/>
      <c r="Q423" s="5"/>
      <c r="R423" s="256"/>
      <c r="S423" s="256"/>
      <c r="T423" s="5"/>
      <c r="U423" s="5"/>
      <c r="V423" s="265"/>
      <c r="W423" s="34"/>
      <c r="X423" s="211" t="str">
        <f>IF($H423="","",IF(EXACT(ASC(VLOOKUP($H423,TSギフト商品コード!$A$2:$H$10000,8,0)),1),VLOOKUP($H423,TSギフト商品コード!$A$2:$H$10000,4,0),IF($I$6=0%,VLOOKUP($H423,TSギフト商品コード!$A$2:$H$10000,4,0),IF($I$6=3%,VLOOKUP($H423,TSギフト商品コード!$A$2:$H$10000,5,0),IF($I$6=5%,VLOOKUP($H423,TSギフト商品コード!$A$2:$H$10000,6,0),IF($I$6=10%,VLOOKUP($H423,TSギフト商品コード!$A$2:$H$10000,7,0),""))))))</f>
        <v/>
      </c>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c r="BG423" s="34"/>
      <c r="BH423" s="34"/>
      <c r="BI423" s="34"/>
    </row>
    <row r="424" spans="1:61" s="183" customFormat="1" ht="20.100000000000001" customHeight="1" x14ac:dyDescent="0.15">
      <c r="A424" s="213">
        <v>414</v>
      </c>
      <c r="B424" s="136"/>
      <c r="C424" s="258"/>
      <c r="D424" s="258"/>
      <c r="E424" s="258"/>
      <c r="F424" s="258"/>
      <c r="G424" s="4"/>
      <c r="H424" s="5"/>
      <c r="I424" s="212"/>
      <c r="J424" s="254" t="str">
        <f>IF($H424="","",VLOOKUP($H424,TSギフト商品コード!$A$1:$H$10000,2,0))</f>
        <v/>
      </c>
      <c r="K424" s="184" t="str">
        <f>IF($H424="","",IF(EXACT(ASC(VLOOKUP($H424,TSギフト商品コード!$A$1:$H$10000,8,0)),1),VLOOKUP($H424,TSギフト商品コード!$A$1:$H$10000,3,0),ROUNDDOWN((1-$I$6)*VLOOKUP($H424,TSギフト商品コード!$A$1:$H$10000,3,0),0)))</f>
        <v/>
      </c>
      <c r="L424" s="185" t="str">
        <f t="shared" si="6"/>
        <v/>
      </c>
      <c r="M424" s="288"/>
      <c r="N424" s="5"/>
      <c r="O424" s="5"/>
      <c r="P424" s="5"/>
      <c r="Q424" s="5"/>
      <c r="R424" s="256"/>
      <c r="S424" s="256"/>
      <c r="T424" s="5"/>
      <c r="U424" s="5"/>
      <c r="V424" s="265"/>
      <c r="W424" s="34"/>
      <c r="X424" s="211" t="str">
        <f>IF($H424="","",IF(EXACT(ASC(VLOOKUP($H424,TSギフト商品コード!$A$2:$H$10000,8,0)),1),VLOOKUP($H424,TSギフト商品コード!$A$2:$H$10000,4,0),IF($I$6=0%,VLOOKUP($H424,TSギフト商品コード!$A$2:$H$10000,4,0),IF($I$6=3%,VLOOKUP($H424,TSギフト商品コード!$A$2:$H$10000,5,0),IF($I$6=5%,VLOOKUP($H424,TSギフト商品コード!$A$2:$H$10000,6,0),IF($I$6=10%,VLOOKUP($H424,TSギフト商品コード!$A$2:$H$10000,7,0),""))))))</f>
        <v/>
      </c>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c r="BG424" s="34"/>
      <c r="BH424" s="34"/>
      <c r="BI424" s="34"/>
    </row>
    <row r="425" spans="1:61" s="183" customFormat="1" ht="20.100000000000001" customHeight="1" x14ac:dyDescent="0.15">
      <c r="A425" s="213">
        <v>415</v>
      </c>
      <c r="B425" s="136"/>
      <c r="C425" s="258"/>
      <c r="D425" s="258"/>
      <c r="E425" s="258"/>
      <c r="F425" s="258"/>
      <c r="G425" s="4"/>
      <c r="H425" s="5"/>
      <c r="I425" s="212"/>
      <c r="J425" s="254" t="str">
        <f>IF($H425="","",VLOOKUP($H425,TSギフト商品コード!$A$1:$H$10000,2,0))</f>
        <v/>
      </c>
      <c r="K425" s="184" t="str">
        <f>IF($H425="","",IF(EXACT(ASC(VLOOKUP($H425,TSギフト商品コード!$A$1:$H$10000,8,0)),1),VLOOKUP($H425,TSギフト商品コード!$A$1:$H$10000,3,0),ROUNDDOWN((1-$I$6)*VLOOKUP($H425,TSギフト商品コード!$A$1:$H$10000,3,0),0)))</f>
        <v/>
      </c>
      <c r="L425" s="185" t="str">
        <f t="shared" si="6"/>
        <v/>
      </c>
      <c r="M425" s="288"/>
      <c r="N425" s="5"/>
      <c r="O425" s="5"/>
      <c r="P425" s="5"/>
      <c r="Q425" s="5"/>
      <c r="R425" s="256"/>
      <c r="S425" s="256"/>
      <c r="T425" s="5"/>
      <c r="U425" s="5"/>
      <c r="V425" s="265"/>
      <c r="W425" s="34"/>
      <c r="X425" s="211" t="str">
        <f>IF($H425="","",IF(EXACT(ASC(VLOOKUP($H425,TSギフト商品コード!$A$2:$H$10000,8,0)),1),VLOOKUP($H425,TSギフト商品コード!$A$2:$H$10000,4,0),IF($I$6=0%,VLOOKUP($H425,TSギフト商品コード!$A$2:$H$10000,4,0),IF($I$6=3%,VLOOKUP($H425,TSギフト商品コード!$A$2:$H$10000,5,0),IF($I$6=5%,VLOOKUP($H425,TSギフト商品コード!$A$2:$H$10000,6,0),IF($I$6=10%,VLOOKUP($H425,TSギフト商品コード!$A$2:$H$10000,7,0),""))))))</f>
        <v/>
      </c>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A425" s="34"/>
      <c r="BB425" s="34"/>
      <c r="BC425" s="34"/>
      <c r="BD425" s="34"/>
      <c r="BE425" s="34"/>
      <c r="BF425" s="34"/>
      <c r="BG425" s="34"/>
      <c r="BH425" s="34"/>
      <c r="BI425" s="34"/>
    </row>
    <row r="426" spans="1:61" s="183" customFormat="1" ht="20.100000000000001" customHeight="1" x14ac:dyDescent="0.15">
      <c r="A426" s="213">
        <v>416</v>
      </c>
      <c r="B426" s="136"/>
      <c r="C426" s="258"/>
      <c r="D426" s="258"/>
      <c r="E426" s="258"/>
      <c r="F426" s="258"/>
      <c r="G426" s="4"/>
      <c r="H426" s="5"/>
      <c r="I426" s="212"/>
      <c r="J426" s="254" t="str">
        <f>IF($H426="","",VLOOKUP($H426,TSギフト商品コード!$A$1:$H$10000,2,0))</f>
        <v/>
      </c>
      <c r="K426" s="184" t="str">
        <f>IF($H426="","",IF(EXACT(ASC(VLOOKUP($H426,TSギフト商品コード!$A$1:$H$10000,8,0)),1),VLOOKUP($H426,TSギフト商品コード!$A$1:$H$10000,3,0),ROUNDDOWN((1-$I$6)*VLOOKUP($H426,TSギフト商品コード!$A$1:$H$10000,3,0),0)))</f>
        <v/>
      </c>
      <c r="L426" s="185" t="str">
        <f t="shared" si="6"/>
        <v/>
      </c>
      <c r="M426" s="288"/>
      <c r="N426" s="5"/>
      <c r="O426" s="5"/>
      <c r="P426" s="5"/>
      <c r="Q426" s="5"/>
      <c r="R426" s="256"/>
      <c r="S426" s="256"/>
      <c r="T426" s="5"/>
      <c r="U426" s="5"/>
      <c r="V426" s="265"/>
      <c r="W426" s="34"/>
      <c r="X426" s="211" t="str">
        <f>IF($H426="","",IF(EXACT(ASC(VLOOKUP($H426,TSギフト商品コード!$A$2:$H$10000,8,0)),1),VLOOKUP($H426,TSギフト商品コード!$A$2:$H$10000,4,0),IF($I$6=0%,VLOOKUP($H426,TSギフト商品コード!$A$2:$H$10000,4,0),IF($I$6=3%,VLOOKUP($H426,TSギフト商品コード!$A$2:$H$10000,5,0),IF($I$6=5%,VLOOKUP($H426,TSギフト商品コード!$A$2:$H$10000,6,0),IF($I$6=10%,VLOOKUP($H426,TSギフト商品コード!$A$2:$H$10000,7,0),""))))))</f>
        <v/>
      </c>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c r="BG426" s="34"/>
      <c r="BH426" s="34"/>
      <c r="BI426" s="34"/>
    </row>
    <row r="427" spans="1:61" s="183" customFormat="1" ht="20.100000000000001" customHeight="1" x14ac:dyDescent="0.15">
      <c r="A427" s="213">
        <v>417</v>
      </c>
      <c r="B427" s="136"/>
      <c r="C427" s="258"/>
      <c r="D427" s="258"/>
      <c r="E427" s="258"/>
      <c r="F427" s="258"/>
      <c r="G427" s="4"/>
      <c r="H427" s="5"/>
      <c r="I427" s="212"/>
      <c r="J427" s="254" t="str">
        <f>IF($H427="","",VLOOKUP($H427,TSギフト商品コード!$A$1:$H$10000,2,0))</f>
        <v/>
      </c>
      <c r="K427" s="184" t="str">
        <f>IF($H427="","",IF(EXACT(ASC(VLOOKUP($H427,TSギフト商品コード!$A$1:$H$10000,8,0)),1),VLOOKUP($H427,TSギフト商品コード!$A$1:$H$10000,3,0),ROUNDDOWN((1-$I$6)*VLOOKUP($H427,TSギフト商品コード!$A$1:$H$10000,3,0),0)))</f>
        <v/>
      </c>
      <c r="L427" s="185" t="str">
        <f t="shared" si="6"/>
        <v/>
      </c>
      <c r="M427" s="288"/>
      <c r="N427" s="5"/>
      <c r="O427" s="5"/>
      <c r="P427" s="5"/>
      <c r="Q427" s="5"/>
      <c r="R427" s="256"/>
      <c r="S427" s="256"/>
      <c r="T427" s="5"/>
      <c r="U427" s="5"/>
      <c r="V427" s="265"/>
      <c r="W427" s="34"/>
      <c r="X427" s="211" t="str">
        <f>IF($H427="","",IF(EXACT(ASC(VLOOKUP($H427,TSギフト商品コード!$A$2:$H$10000,8,0)),1),VLOOKUP($H427,TSギフト商品コード!$A$2:$H$10000,4,0),IF($I$6=0%,VLOOKUP($H427,TSギフト商品コード!$A$2:$H$10000,4,0),IF($I$6=3%,VLOOKUP($H427,TSギフト商品コード!$A$2:$H$10000,5,0),IF($I$6=5%,VLOOKUP($H427,TSギフト商品コード!$A$2:$H$10000,6,0),IF($I$6=10%,VLOOKUP($H427,TSギフト商品コード!$A$2:$H$10000,7,0),""))))))</f>
        <v/>
      </c>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A427" s="34"/>
      <c r="BB427" s="34"/>
      <c r="BC427" s="34"/>
      <c r="BD427" s="34"/>
      <c r="BE427" s="34"/>
      <c r="BF427" s="34"/>
      <c r="BG427" s="34"/>
      <c r="BH427" s="34"/>
      <c r="BI427" s="34"/>
    </row>
    <row r="428" spans="1:61" s="183" customFormat="1" ht="20.100000000000001" customHeight="1" x14ac:dyDescent="0.15">
      <c r="A428" s="213">
        <v>418</v>
      </c>
      <c r="B428" s="136"/>
      <c r="C428" s="258"/>
      <c r="D428" s="258"/>
      <c r="E428" s="258"/>
      <c r="F428" s="258"/>
      <c r="G428" s="4"/>
      <c r="H428" s="5"/>
      <c r="I428" s="212"/>
      <c r="J428" s="254" t="str">
        <f>IF($H428="","",VLOOKUP($H428,TSギフト商品コード!$A$1:$H$10000,2,0))</f>
        <v/>
      </c>
      <c r="K428" s="184" t="str">
        <f>IF($H428="","",IF(EXACT(ASC(VLOOKUP($H428,TSギフト商品コード!$A$1:$H$10000,8,0)),1),VLOOKUP($H428,TSギフト商品コード!$A$1:$H$10000,3,0),ROUNDDOWN((1-$I$6)*VLOOKUP($H428,TSギフト商品コード!$A$1:$H$10000,3,0),0)))</f>
        <v/>
      </c>
      <c r="L428" s="185" t="str">
        <f t="shared" si="6"/>
        <v/>
      </c>
      <c r="M428" s="288"/>
      <c r="N428" s="5"/>
      <c r="O428" s="5"/>
      <c r="P428" s="5"/>
      <c r="Q428" s="5"/>
      <c r="R428" s="256"/>
      <c r="S428" s="256"/>
      <c r="T428" s="5"/>
      <c r="U428" s="5"/>
      <c r="V428" s="265"/>
      <c r="W428" s="34"/>
      <c r="X428" s="211" t="str">
        <f>IF($H428="","",IF(EXACT(ASC(VLOOKUP($H428,TSギフト商品コード!$A$2:$H$10000,8,0)),1),VLOOKUP($H428,TSギフト商品コード!$A$2:$H$10000,4,0),IF($I$6=0%,VLOOKUP($H428,TSギフト商品コード!$A$2:$H$10000,4,0),IF($I$6=3%,VLOOKUP($H428,TSギフト商品コード!$A$2:$H$10000,5,0),IF($I$6=5%,VLOOKUP($H428,TSギフト商品コード!$A$2:$H$10000,6,0),IF($I$6=10%,VLOOKUP($H428,TSギフト商品コード!$A$2:$H$10000,7,0),""))))))</f>
        <v/>
      </c>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A428" s="34"/>
      <c r="BB428" s="34"/>
      <c r="BC428" s="34"/>
      <c r="BD428" s="34"/>
      <c r="BE428" s="34"/>
      <c r="BF428" s="34"/>
      <c r="BG428" s="34"/>
      <c r="BH428" s="34"/>
      <c r="BI428" s="34"/>
    </row>
    <row r="429" spans="1:61" s="183" customFormat="1" ht="20.100000000000001" customHeight="1" x14ac:dyDescent="0.15">
      <c r="A429" s="213">
        <v>419</v>
      </c>
      <c r="B429" s="136"/>
      <c r="C429" s="258"/>
      <c r="D429" s="258"/>
      <c r="E429" s="258"/>
      <c r="F429" s="258"/>
      <c r="G429" s="4"/>
      <c r="H429" s="5"/>
      <c r="I429" s="212"/>
      <c r="J429" s="254" t="str">
        <f>IF($H429="","",VLOOKUP($H429,TSギフト商品コード!$A$1:$H$10000,2,0))</f>
        <v/>
      </c>
      <c r="K429" s="184" t="str">
        <f>IF($H429="","",IF(EXACT(ASC(VLOOKUP($H429,TSギフト商品コード!$A$1:$H$10000,8,0)),1),VLOOKUP($H429,TSギフト商品コード!$A$1:$H$10000,3,0),ROUNDDOWN((1-$I$6)*VLOOKUP($H429,TSギフト商品コード!$A$1:$H$10000,3,0),0)))</f>
        <v/>
      </c>
      <c r="L429" s="185" t="str">
        <f t="shared" si="6"/>
        <v/>
      </c>
      <c r="M429" s="288"/>
      <c r="N429" s="5"/>
      <c r="O429" s="5"/>
      <c r="P429" s="5"/>
      <c r="Q429" s="5"/>
      <c r="R429" s="256"/>
      <c r="S429" s="256"/>
      <c r="T429" s="5"/>
      <c r="U429" s="5"/>
      <c r="V429" s="265"/>
      <c r="W429" s="34"/>
      <c r="X429" s="211" t="str">
        <f>IF($H429="","",IF(EXACT(ASC(VLOOKUP($H429,TSギフト商品コード!$A$2:$H$10000,8,0)),1),VLOOKUP($H429,TSギフト商品コード!$A$2:$H$10000,4,0),IF($I$6=0%,VLOOKUP($H429,TSギフト商品コード!$A$2:$H$10000,4,0),IF($I$6=3%,VLOOKUP($H429,TSギフト商品コード!$A$2:$H$10000,5,0),IF($I$6=5%,VLOOKUP($H429,TSギフト商品コード!$A$2:$H$10000,6,0),IF($I$6=10%,VLOOKUP($H429,TSギフト商品コード!$A$2:$H$10000,7,0),""))))))</f>
        <v/>
      </c>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A429" s="34"/>
      <c r="BB429" s="34"/>
      <c r="BC429" s="34"/>
      <c r="BD429" s="34"/>
      <c r="BE429" s="34"/>
      <c r="BF429" s="34"/>
      <c r="BG429" s="34"/>
      <c r="BH429" s="34"/>
      <c r="BI429" s="34"/>
    </row>
    <row r="430" spans="1:61" s="183" customFormat="1" ht="20.100000000000001" customHeight="1" x14ac:dyDescent="0.15">
      <c r="A430" s="213">
        <v>420</v>
      </c>
      <c r="B430" s="136"/>
      <c r="C430" s="258"/>
      <c r="D430" s="258"/>
      <c r="E430" s="258"/>
      <c r="F430" s="258"/>
      <c r="G430" s="4"/>
      <c r="H430" s="5"/>
      <c r="I430" s="212"/>
      <c r="J430" s="254" t="str">
        <f>IF($H430="","",VLOOKUP($H430,TSギフト商品コード!$A$1:$H$10000,2,0))</f>
        <v/>
      </c>
      <c r="K430" s="184" t="str">
        <f>IF($H430="","",IF(EXACT(ASC(VLOOKUP($H430,TSギフト商品コード!$A$1:$H$10000,8,0)),1),VLOOKUP($H430,TSギフト商品コード!$A$1:$H$10000,3,0),ROUNDDOWN((1-$I$6)*VLOOKUP($H430,TSギフト商品コード!$A$1:$H$10000,3,0),0)))</f>
        <v/>
      </c>
      <c r="L430" s="185" t="str">
        <f t="shared" si="6"/>
        <v/>
      </c>
      <c r="M430" s="288"/>
      <c r="N430" s="5"/>
      <c r="O430" s="5"/>
      <c r="P430" s="5"/>
      <c r="Q430" s="5"/>
      <c r="R430" s="256"/>
      <c r="S430" s="256"/>
      <c r="T430" s="5"/>
      <c r="U430" s="5"/>
      <c r="V430" s="265"/>
      <c r="W430" s="34"/>
      <c r="X430" s="211" t="str">
        <f>IF($H430="","",IF(EXACT(ASC(VLOOKUP($H430,TSギフト商品コード!$A$2:$H$10000,8,0)),1),VLOOKUP($H430,TSギフト商品コード!$A$2:$H$10000,4,0),IF($I$6=0%,VLOOKUP($H430,TSギフト商品コード!$A$2:$H$10000,4,0),IF($I$6=3%,VLOOKUP($H430,TSギフト商品コード!$A$2:$H$10000,5,0),IF($I$6=5%,VLOOKUP($H430,TSギフト商品コード!$A$2:$H$10000,6,0),IF($I$6=10%,VLOOKUP($H430,TSギフト商品コード!$A$2:$H$10000,7,0),""))))))</f>
        <v/>
      </c>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A430" s="34"/>
      <c r="BB430" s="34"/>
      <c r="BC430" s="34"/>
      <c r="BD430" s="34"/>
      <c r="BE430" s="34"/>
      <c r="BF430" s="34"/>
      <c r="BG430" s="34"/>
      <c r="BH430" s="34"/>
      <c r="BI430" s="34"/>
    </row>
    <row r="431" spans="1:61" s="183" customFormat="1" ht="20.100000000000001" customHeight="1" x14ac:dyDescent="0.15">
      <c r="A431" s="213">
        <v>421</v>
      </c>
      <c r="B431" s="136"/>
      <c r="C431" s="258"/>
      <c r="D431" s="258"/>
      <c r="E431" s="258"/>
      <c r="F431" s="258"/>
      <c r="G431" s="4"/>
      <c r="H431" s="5"/>
      <c r="I431" s="212"/>
      <c r="J431" s="254" t="str">
        <f>IF($H431="","",VLOOKUP($H431,TSギフト商品コード!$A$1:$H$10000,2,0))</f>
        <v/>
      </c>
      <c r="K431" s="184" t="str">
        <f>IF($H431="","",IF(EXACT(ASC(VLOOKUP($H431,TSギフト商品コード!$A$1:$H$10000,8,0)),1),VLOOKUP($H431,TSギフト商品コード!$A$1:$H$10000,3,0),ROUNDDOWN((1-$I$6)*VLOOKUP($H431,TSギフト商品コード!$A$1:$H$10000,3,0),0)))</f>
        <v/>
      </c>
      <c r="L431" s="185" t="str">
        <f t="shared" si="6"/>
        <v/>
      </c>
      <c r="M431" s="288"/>
      <c r="N431" s="5"/>
      <c r="O431" s="5"/>
      <c r="P431" s="5"/>
      <c r="Q431" s="5"/>
      <c r="R431" s="256"/>
      <c r="S431" s="256"/>
      <c r="T431" s="5"/>
      <c r="U431" s="5"/>
      <c r="V431" s="265"/>
      <c r="W431" s="34"/>
      <c r="X431" s="211" t="str">
        <f>IF($H431="","",IF(EXACT(ASC(VLOOKUP($H431,TSギフト商品コード!$A$2:$H$10000,8,0)),1),VLOOKUP($H431,TSギフト商品コード!$A$2:$H$10000,4,0),IF($I$6=0%,VLOOKUP($H431,TSギフト商品コード!$A$2:$H$10000,4,0),IF($I$6=3%,VLOOKUP($H431,TSギフト商品コード!$A$2:$H$10000,5,0),IF($I$6=5%,VLOOKUP($H431,TSギフト商品コード!$A$2:$H$10000,6,0),IF($I$6=10%,VLOOKUP($H431,TSギフト商品コード!$A$2:$H$10000,7,0),""))))))</f>
        <v/>
      </c>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A431" s="34"/>
      <c r="BB431" s="34"/>
      <c r="BC431" s="34"/>
      <c r="BD431" s="34"/>
      <c r="BE431" s="34"/>
      <c r="BF431" s="34"/>
      <c r="BG431" s="34"/>
      <c r="BH431" s="34"/>
      <c r="BI431" s="34"/>
    </row>
    <row r="432" spans="1:61" s="183" customFormat="1" ht="20.100000000000001" customHeight="1" x14ac:dyDescent="0.15">
      <c r="A432" s="213">
        <v>422</v>
      </c>
      <c r="B432" s="136"/>
      <c r="C432" s="258"/>
      <c r="D432" s="258"/>
      <c r="E432" s="258"/>
      <c r="F432" s="258"/>
      <c r="G432" s="4"/>
      <c r="H432" s="5"/>
      <c r="I432" s="212"/>
      <c r="J432" s="254" t="str">
        <f>IF($H432="","",VLOOKUP($H432,TSギフト商品コード!$A$1:$H$10000,2,0))</f>
        <v/>
      </c>
      <c r="K432" s="184" t="str">
        <f>IF($H432="","",IF(EXACT(ASC(VLOOKUP($H432,TSギフト商品コード!$A$1:$H$10000,8,0)),1),VLOOKUP($H432,TSギフト商品コード!$A$1:$H$10000,3,0),ROUNDDOWN((1-$I$6)*VLOOKUP($H432,TSギフト商品コード!$A$1:$H$10000,3,0),0)))</f>
        <v/>
      </c>
      <c r="L432" s="185" t="str">
        <f t="shared" si="6"/>
        <v/>
      </c>
      <c r="M432" s="288"/>
      <c r="N432" s="5"/>
      <c r="O432" s="5"/>
      <c r="P432" s="5"/>
      <c r="Q432" s="5"/>
      <c r="R432" s="256"/>
      <c r="S432" s="256"/>
      <c r="T432" s="5"/>
      <c r="U432" s="5"/>
      <c r="V432" s="265"/>
      <c r="W432" s="34"/>
      <c r="X432" s="211" t="str">
        <f>IF($H432="","",IF(EXACT(ASC(VLOOKUP($H432,TSギフト商品コード!$A$2:$H$10000,8,0)),1),VLOOKUP($H432,TSギフト商品コード!$A$2:$H$10000,4,0),IF($I$6=0%,VLOOKUP($H432,TSギフト商品コード!$A$2:$H$10000,4,0),IF($I$6=3%,VLOOKUP($H432,TSギフト商品コード!$A$2:$H$10000,5,0),IF($I$6=5%,VLOOKUP($H432,TSギフト商品コード!$A$2:$H$10000,6,0),IF($I$6=10%,VLOOKUP($H432,TSギフト商品コード!$A$2:$H$10000,7,0),""))))))</f>
        <v/>
      </c>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c r="BG432" s="34"/>
      <c r="BH432" s="34"/>
      <c r="BI432" s="34"/>
    </row>
    <row r="433" spans="1:61" s="183" customFormat="1" ht="20.100000000000001" customHeight="1" x14ac:dyDescent="0.15">
      <c r="A433" s="213">
        <v>423</v>
      </c>
      <c r="B433" s="136"/>
      <c r="C433" s="258"/>
      <c r="D433" s="258"/>
      <c r="E433" s="258"/>
      <c r="F433" s="258"/>
      <c r="G433" s="4"/>
      <c r="H433" s="5"/>
      <c r="I433" s="212"/>
      <c r="J433" s="254" t="str">
        <f>IF($H433="","",VLOOKUP($H433,TSギフト商品コード!$A$1:$H$10000,2,0))</f>
        <v/>
      </c>
      <c r="K433" s="184" t="str">
        <f>IF($H433="","",IF(EXACT(ASC(VLOOKUP($H433,TSギフト商品コード!$A$1:$H$10000,8,0)),1),VLOOKUP($H433,TSギフト商品コード!$A$1:$H$10000,3,0),ROUNDDOWN((1-$I$6)*VLOOKUP($H433,TSギフト商品コード!$A$1:$H$10000,3,0),0)))</f>
        <v/>
      </c>
      <c r="L433" s="185" t="str">
        <f t="shared" si="6"/>
        <v/>
      </c>
      <c r="M433" s="288"/>
      <c r="N433" s="5"/>
      <c r="O433" s="5"/>
      <c r="P433" s="5"/>
      <c r="Q433" s="5"/>
      <c r="R433" s="256"/>
      <c r="S433" s="256"/>
      <c r="T433" s="5"/>
      <c r="U433" s="5"/>
      <c r="V433" s="265"/>
      <c r="W433" s="34"/>
      <c r="X433" s="211" t="str">
        <f>IF($H433="","",IF(EXACT(ASC(VLOOKUP($H433,TSギフト商品コード!$A$2:$H$10000,8,0)),1),VLOOKUP($H433,TSギフト商品コード!$A$2:$H$10000,4,0),IF($I$6=0%,VLOOKUP($H433,TSギフト商品コード!$A$2:$H$10000,4,0),IF($I$6=3%,VLOOKUP($H433,TSギフト商品コード!$A$2:$H$10000,5,0),IF($I$6=5%,VLOOKUP($H433,TSギフト商品コード!$A$2:$H$10000,6,0),IF($I$6=10%,VLOOKUP($H433,TSギフト商品コード!$A$2:$H$10000,7,0),""))))))</f>
        <v/>
      </c>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c r="BG433" s="34"/>
      <c r="BH433" s="34"/>
      <c r="BI433" s="34"/>
    </row>
    <row r="434" spans="1:61" s="183" customFormat="1" ht="20.100000000000001" customHeight="1" x14ac:dyDescent="0.15">
      <c r="A434" s="213">
        <v>424</v>
      </c>
      <c r="B434" s="136"/>
      <c r="C434" s="258"/>
      <c r="D434" s="258"/>
      <c r="E434" s="258"/>
      <c r="F434" s="258"/>
      <c r="G434" s="4"/>
      <c r="H434" s="5"/>
      <c r="I434" s="212"/>
      <c r="J434" s="254" t="str">
        <f>IF($H434="","",VLOOKUP($H434,TSギフト商品コード!$A$1:$H$10000,2,0))</f>
        <v/>
      </c>
      <c r="K434" s="184" t="str">
        <f>IF($H434="","",IF(EXACT(ASC(VLOOKUP($H434,TSギフト商品コード!$A$1:$H$10000,8,0)),1),VLOOKUP($H434,TSギフト商品コード!$A$1:$H$10000,3,0),ROUNDDOWN((1-$I$6)*VLOOKUP($H434,TSギフト商品コード!$A$1:$H$10000,3,0),0)))</f>
        <v/>
      </c>
      <c r="L434" s="185" t="str">
        <f t="shared" si="6"/>
        <v/>
      </c>
      <c r="M434" s="288"/>
      <c r="N434" s="5"/>
      <c r="O434" s="5"/>
      <c r="P434" s="5"/>
      <c r="Q434" s="5"/>
      <c r="R434" s="256"/>
      <c r="S434" s="256"/>
      <c r="T434" s="5"/>
      <c r="U434" s="5"/>
      <c r="V434" s="265"/>
      <c r="W434" s="34"/>
      <c r="X434" s="211" t="str">
        <f>IF($H434="","",IF(EXACT(ASC(VLOOKUP($H434,TSギフト商品コード!$A$2:$H$10000,8,0)),1),VLOOKUP($H434,TSギフト商品コード!$A$2:$H$10000,4,0),IF($I$6=0%,VLOOKUP($H434,TSギフト商品コード!$A$2:$H$10000,4,0),IF($I$6=3%,VLOOKUP($H434,TSギフト商品コード!$A$2:$H$10000,5,0),IF($I$6=5%,VLOOKUP($H434,TSギフト商品コード!$A$2:$H$10000,6,0),IF($I$6=10%,VLOOKUP($H434,TSギフト商品コード!$A$2:$H$10000,7,0),""))))))</f>
        <v/>
      </c>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A434" s="34"/>
      <c r="BB434" s="34"/>
      <c r="BC434" s="34"/>
      <c r="BD434" s="34"/>
      <c r="BE434" s="34"/>
      <c r="BF434" s="34"/>
      <c r="BG434" s="34"/>
      <c r="BH434" s="34"/>
      <c r="BI434" s="34"/>
    </row>
    <row r="435" spans="1:61" s="183" customFormat="1" ht="20.100000000000001" customHeight="1" x14ac:dyDescent="0.15">
      <c r="A435" s="213">
        <v>425</v>
      </c>
      <c r="B435" s="136"/>
      <c r="C435" s="258"/>
      <c r="D435" s="258"/>
      <c r="E435" s="258"/>
      <c r="F435" s="258"/>
      <c r="G435" s="4"/>
      <c r="H435" s="5"/>
      <c r="I435" s="212"/>
      <c r="J435" s="254" t="str">
        <f>IF($H435="","",VLOOKUP($H435,TSギフト商品コード!$A$1:$H$10000,2,0))</f>
        <v/>
      </c>
      <c r="K435" s="184" t="str">
        <f>IF($H435="","",IF(EXACT(ASC(VLOOKUP($H435,TSギフト商品コード!$A$1:$H$10000,8,0)),1),VLOOKUP($H435,TSギフト商品コード!$A$1:$H$10000,3,0),ROUNDDOWN((1-$I$6)*VLOOKUP($H435,TSギフト商品コード!$A$1:$H$10000,3,0),0)))</f>
        <v/>
      </c>
      <c r="L435" s="185" t="str">
        <f t="shared" si="6"/>
        <v/>
      </c>
      <c r="M435" s="288"/>
      <c r="N435" s="5"/>
      <c r="O435" s="5"/>
      <c r="P435" s="5"/>
      <c r="Q435" s="5"/>
      <c r="R435" s="256"/>
      <c r="S435" s="256"/>
      <c r="T435" s="5"/>
      <c r="U435" s="5"/>
      <c r="V435" s="265"/>
      <c r="W435" s="34"/>
      <c r="X435" s="211" t="str">
        <f>IF($H435="","",IF(EXACT(ASC(VLOOKUP($H435,TSギフト商品コード!$A$2:$H$10000,8,0)),1),VLOOKUP($H435,TSギフト商品コード!$A$2:$H$10000,4,0),IF($I$6=0%,VLOOKUP($H435,TSギフト商品コード!$A$2:$H$10000,4,0),IF($I$6=3%,VLOOKUP($H435,TSギフト商品コード!$A$2:$H$10000,5,0),IF($I$6=5%,VLOOKUP($H435,TSギフト商品コード!$A$2:$H$10000,6,0),IF($I$6=10%,VLOOKUP($H435,TSギフト商品コード!$A$2:$H$10000,7,0),""))))))</f>
        <v/>
      </c>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A435" s="34"/>
      <c r="BB435" s="34"/>
      <c r="BC435" s="34"/>
      <c r="BD435" s="34"/>
      <c r="BE435" s="34"/>
      <c r="BF435" s="34"/>
      <c r="BG435" s="34"/>
      <c r="BH435" s="34"/>
      <c r="BI435" s="34"/>
    </row>
    <row r="436" spans="1:61" s="183" customFormat="1" ht="20.100000000000001" customHeight="1" x14ac:dyDescent="0.15">
      <c r="A436" s="213">
        <v>426</v>
      </c>
      <c r="B436" s="136"/>
      <c r="C436" s="258"/>
      <c r="D436" s="258"/>
      <c r="E436" s="258"/>
      <c r="F436" s="258"/>
      <c r="G436" s="4"/>
      <c r="H436" s="5"/>
      <c r="I436" s="212"/>
      <c r="J436" s="254" t="str">
        <f>IF($H436="","",VLOOKUP($H436,TSギフト商品コード!$A$1:$H$10000,2,0))</f>
        <v/>
      </c>
      <c r="K436" s="184" t="str">
        <f>IF($H436="","",IF(EXACT(ASC(VLOOKUP($H436,TSギフト商品コード!$A$1:$H$10000,8,0)),1),VLOOKUP($H436,TSギフト商品コード!$A$1:$H$10000,3,0),ROUNDDOWN((1-$I$6)*VLOOKUP($H436,TSギフト商品コード!$A$1:$H$10000,3,0),0)))</f>
        <v/>
      </c>
      <c r="L436" s="185" t="str">
        <f t="shared" si="6"/>
        <v/>
      </c>
      <c r="M436" s="288"/>
      <c r="N436" s="5"/>
      <c r="O436" s="5"/>
      <c r="P436" s="5"/>
      <c r="Q436" s="5"/>
      <c r="R436" s="256"/>
      <c r="S436" s="256"/>
      <c r="T436" s="5"/>
      <c r="U436" s="5"/>
      <c r="V436" s="265"/>
      <c r="W436" s="34"/>
      <c r="X436" s="211" t="str">
        <f>IF($H436="","",IF(EXACT(ASC(VLOOKUP($H436,TSギフト商品コード!$A$2:$H$10000,8,0)),1),VLOOKUP($H436,TSギフト商品コード!$A$2:$H$10000,4,0),IF($I$6=0%,VLOOKUP($H436,TSギフト商品コード!$A$2:$H$10000,4,0),IF($I$6=3%,VLOOKUP($H436,TSギフト商品コード!$A$2:$H$10000,5,0),IF($I$6=5%,VLOOKUP($H436,TSギフト商品コード!$A$2:$H$10000,6,0),IF($I$6=10%,VLOOKUP($H436,TSギフト商品コード!$A$2:$H$10000,7,0),""))))))</f>
        <v/>
      </c>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c r="BG436" s="34"/>
      <c r="BH436" s="34"/>
      <c r="BI436" s="34"/>
    </row>
    <row r="437" spans="1:61" s="183" customFormat="1" ht="20.100000000000001" customHeight="1" x14ac:dyDescent="0.15">
      <c r="A437" s="213">
        <v>427</v>
      </c>
      <c r="B437" s="136"/>
      <c r="C437" s="258"/>
      <c r="D437" s="258"/>
      <c r="E437" s="258"/>
      <c r="F437" s="258"/>
      <c r="G437" s="4"/>
      <c r="H437" s="5"/>
      <c r="I437" s="212"/>
      <c r="J437" s="254" t="str">
        <f>IF($H437="","",VLOOKUP($H437,TSギフト商品コード!$A$1:$H$10000,2,0))</f>
        <v/>
      </c>
      <c r="K437" s="184" t="str">
        <f>IF($H437="","",IF(EXACT(ASC(VLOOKUP($H437,TSギフト商品コード!$A$1:$H$10000,8,0)),1),VLOOKUP($H437,TSギフト商品コード!$A$1:$H$10000,3,0),ROUNDDOWN((1-$I$6)*VLOOKUP($H437,TSギフト商品コード!$A$1:$H$10000,3,0),0)))</f>
        <v/>
      </c>
      <c r="L437" s="185" t="str">
        <f t="shared" si="6"/>
        <v/>
      </c>
      <c r="M437" s="288"/>
      <c r="N437" s="5"/>
      <c r="O437" s="5"/>
      <c r="P437" s="5"/>
      <c r="Q437" s="5"/>
      <c r="R437" s="256"/>
      <c r="S437" s="256"/>
      <c r="T437" s="5"/>
      <c r="U437" s="5"/>
      <c r="V437" s="265"/>
      <c r="W437" s="34"/>
      <c r="X437" s="211" t="str">
        <f>IF($H437="","",IF(EXACT(ASC(VLOOKUP($H437,TSギフト商品コード!$A$2:$H$10000,8,0)),1),VLOOKUP($H437,TSギフト商品コード!$A$2:$H$10000,4,0),IF($I$6=0%,VLOOKUP($H437,TSギフト商品コード!$A$2:$H$10000,4,0),IF($I$6=3%,VLOOKUP($H437,TSギフト商品コード!$A$2:$H$10000,5,0),IF($I$6=5%,VLOOKUP($H437,TSギフト商品コード!$A$2:$H$10000,6,0),IF($I$6=10%,VLOOKUP($H437,TSギフト商品コード!$A$2:$H$10000,7,0),""))))))</f>
        <v/>
      </c>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A437" s="34"/>
      <c r="BB437" s="34"/>
      <c r="BC437" s="34"/>
      <c r="BD437" s="34"/>
      <c r="BE437" s="34"/>
      <c r="BF437" s="34"/>
      <c r="BG437" s="34"/>
      <c r="BH437" s="34"/>
      <c r="BI437" s="34"/>
    </row>
    <row r="438" spans="1:61" s="183" customFormat="1" ht="20.100000000000001" customHeight="1" x14ac:dyDescent="0.15">
      <c r="A438" s="213">
        <v>428</v>
      </c>
      <c r="B438" s="136"/>
      <c r="C438" s="258"/>
      <c r="D438" s="258"/>
      <c r="E438" s="258"/>
      <c r="F438" s="258"/>
      <c r="G438" s="4"/>
      <c r="H438" s="5"/>
      <c r="I438" s="212"/>
      <c r="J438" s="254" t="str">
        <f>IF($H438="","",VLOOKUP($H438,TSギフト商品コード!$A$1:$H$10000,2,0))</f>
        <v/>
      </c>
      <c r="K438" s="184" t="str">
        <f>IF($H438="","",IF(EXACT(ASC(VLOOKUP($H438,TSギフト商品コード!$A$1:$H$10000,8,0)),1),VLOOKUP($H438,TSギフト商品コード!$A$1:$H$10000,3,0),ROUNDDOWN((1-$I$6)*VLOOKUP($H438,TSギフト商品コード!$A$1:$H$10000,3,0),0)))</f>
        <v/>
      </c>
      <c r="L438" s="185" t="str">
        <f t="shared" si="6"/>
        <v/>
      </c>
      <c r="M438" s="288"/>
      <c r="N438" s="5"/>
      <c r="O438" s="5"/>
      <c r="P438" s="5"/>
      <c r="Q438" s="5"/>
      <c r="R438" s="256"/>
      <c r="S438" s="256"/>
      <c r="T438" s="5"/>
      <c r="U438" s="5"/>
      <c r="V438" s="265"/>
      <c r="W438" s="34"/>
      <c r="X438" s="211" t="str">
        <f>IF($H438="","",IF(EXACT(ASC(VLOOKUP($H438,TSギフト商品コード!$A$2:$H$10000,8,0)),1),VLOOKUP($H438,TSギフト商品コード!$A$2:$H$10000,4,0),IF($I$6=0%,VLOOKUP($H438,TSギフト商品コード!$A$2:$H$10000,4,0),IF($I$6=3%,VLOOKUP($H438,TSギフト商品コード!$A$2:$H$10000,5,0),IF($I$6=5%,VLOOKUP($H438,TSギフト商品コード!$A$2:$H$10000,6,0),IF($I$6=10%,VLOOKUP($H438,TSギフト商品コード!$A$2:$H$10000,7,0),""))))))</f>
        <v/>
      </c>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A438" s="34"/>
      <c r="BB438" s="34"/>
      <c r="BC438" s="34"/>
      <c r="BD438" s="34"/>
      <c r="BE438" s="34"/>
      <c r="BF438" s="34"/>
      <c r="BG438" s="34"/>
      <c r="BH438" s="34"/>
      <c r="BI438" s="34"/>
    </row>
    <row r="439" spans="1:61" s="183" customFormat="1" ht="20.100000000000001" customHeight="1" x14ac:dyDescent="0.15">
      <c r="A439" s="213">
        <v>429</v>
      </c>
      <c r="B439" s="136"/>
      <c r="C439" s="258"/>
      <c r="D439" s="258"/>
      <c r="E439" s="258"/>
      <c r="F439" s="258"/>
      <c r="G439" s="4"/>
      <c r="H439" s="5"/>
      <c r="I439" s="212"/>
      <c r="J439" s="254" t="str">
        <f>IF($H439="","",VLOOKUP($H439,TSギフト商品コード!$A$1:$H$10000,2,0))</f>
        <v/>
      </c>
      <c r="K439" s="184" t="str">
        <f>IF($H439="","",IF(EXACT(ASC(VLOOKUP($H439,TSギフト商品コード!$A$1:$H$10000,8,0)),1),VLOOKUP($H439,TSギフト商品コード!$A$1:$H$10000,3,0),ROUNDDOWN((1-$I$6)*VLOOKUP($H439,TSギフト商品コード!$A$1:$H$10000,3,0),0)))</f>
        <v/>
      </c>
      <c r="L439" s="185" t="str">
        <f t="shared" si="6"/>
        <v/>
      </c>
      <c r="M439" s="288"/>
      <c r="N439" s="5"/>
      <c r="O439" s="5"/>
      <c r="P439" s="5"/>
      <c r="Q439" s="5"/>
      <c r="R439" s="256"/>
      <c r="S439" s="256"/>
      <c r="T439" s="5"/>
      <c r="U439" s="5"/>
      <c r="V439" s="265"/>
      <c r="W439" s="34"/>
      <c r="X439" s="211" t="str">
        <f>IF($H439="","",IF(EXACT(ASC(VLOOKUP($H439,TSギフト商品コード!$A$2:$H$10000,8,0)),1),VLOOKUP($H439,TSギフト商品コード!$A$2:$H$10000,4,0),IF($I$6=0%,VLOOKUP($H439,TSギフト商品コード!$A$2:$H$10000,4,0),IF($I$6=3%,VLOOKUP($H439,TSギフト商品コード!$A$2:$H$10000,5,0),IF($I$6=5%,VLOOKUP($H439,TSギフト商品コード!$A$2:$H$10000,6,0),IF($I$6=10%,VLOOKUP($H439,TSギフト商品コード!$A$2:$H$10000,7,0),""))))))</f>
        <v/>
      </c>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A439" s="34"/>
      <c r="BB439" s="34"/>
      <c r="BC439" s="34"/>
      <c r="BD439" s="34"/>
      <c r="BE439" s="34"/>
      <c r="BF439" s="34"/>
      <c r="BG439" s="34"/>
      <c r="BH439" s="34"/>
      <c r="BI439" s="34"/>
    </row>
    <row r="440" spans="1:61" s="183" customFormat="1" ht="20.100000000000001" customHeight="1" x14ac:dyDescent="0.15">
      <c r="A440" s="213">
        <v>430</v>
      </c>
      <c r="B440" s="136"/>
      <c r="C440" s="258"/>
      <c r="D440" s="258"/>
      <c r="E440" s="258"/>
      <c r="F440" s="258"/>
      <c r="G440" s="4"/>
      <c r="H440" s="5"/>
      <c r="I440" s="212"/>
      <c r="J440" s="254" t="str">
        <f>IF($H440="","",VLOOKUP($H440,TSギフト商品コード!$A$1:$H$10000,2,0))</f>
        <v/>
      </c>
      <c r="K440" s="184" t="str">
        <f>IF($H440="","",IF(EXACT(ASC(VLOOKUP($H440,TSギフト商品コード!$A$1:$H$10000,8,0)),1),VLOOKUP($H440,TSギフト商品コード!$A$1:$H$10000,3,0),ROUNDDOWN((1-$I$6)*VLOOKUP($H440,TSギフト商品コード!$A$1:$H$10000,3,0),0)))</f>
        <v/>
      </c>
      <c r="L440" s="185" t="str">
        <f t="shared" si="6"/>
        <v/>
      </c>
      <c r="M440" s="288"/>
      <c r="N440" s="5"/>
      <c r="O440" s="5"/>
      <c r="P440" s="5"/>
      <c r="Q440" s="5"/>
      <c r="R440" s="256"/>
      <c r="S440" s="256"/>
      <c r="T440" s="5"/>
      <c r="U440" s="5"/>
      <c r="V440" s="265"/>
      <c r="W440" s="34"/>
      <c r="X440" s="211" t="str">
        <f>IF($H440="","",IF(EXACT(ASC(VLOOKUP($H440,TSギフト商品コード!$A$2:$H$10000,8,0)),1),VLOOKUP($H440,TSギフト商品コード!$A$2:$H$10000,4,0),IF($I$6=0%,VLOOKUP($H440,TSギフト商品コード!$A$2:$H$10000,4,0),IF($I$6=3%,VLOOKUP($H440,TSギフト商品コード!$A$2:$H$10000,5,0),IF($I$6=5%,VLOOKUP($H440,TSギフト商品コード!$A$2:$H$10000,6,0),IF($I$6=10%,VLOOKUP($H440,TSギフト商品コード!$A$2:$H$10000,7,0),""))))))</f>
        <v/>
      </c>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A440" s="34"/>
      <c r="BB440" s="34"/>
      <c r="BC440" s="34"/>
      <c r="BD440" s="34"/>
      <c r="BE440" s="34"/>
      <c r="BF440" s="34"/>
      <c r="BG440" s="34"/>
      <c r="BH440" s="34"/>
      <c r="BI440" s="34"/>
    </row>
    <row r="441" spans="1:61" s="183" customFormat="1" ht="20.100000000000001" customHeight="1" x14ac:dyDescent="0.15">
      <c r="A441" s="213">
        <v>431</v>
      </c>
      <c r="B441" s="136"/>
      <c r="C441" s="258"/>
      <c r="D441" s="258"/>
      <c r="E441" s="258"/>
      <c r="F441" s="258"/>
      <c r="G441" s="4"/>
      <c r="H441" s="5"/>
      <c r="I441" s="212"/>
      <c r="J441" s="254" t="str">
        <f>IF($H441="","",VLOOKUP($H441,TSギフト商品コード!$A$1:$H$10000,2,0))</f>
        <v/>
      </c>
      <c r="K441" s="184" t="str">
        <f>IF($H441="","",IF(EXACT(ASC(VLOOKUP($H441,TSギフト商品コード!$A$1:$H$10000,8,0)),1),VLOOKUP($H441,TSギフト商品コード!$A$1:$H$10000,3,0),ROUNDDOWN((1-$I$6)*VLOOKUP($H441,TSギフト商品コード!$A$1:$H$10000,3,0),0)))</f>
        <v/>
      </c>
      <c r="L441" s="185" t="str">
        <f t="shared" si="6"/>
        <v/>
      </c>
      <c r="M441" s="288"/>
      <c r="N441" s="5"/>
      <c r="O441" s="5"/>
      <c r="P441" s="5"/>
      <c r="Q441" s="5"/>
      <c r="R441" s="256"/>
      <c r="S441" s="256"/>
      <c r="T441" s="5"/>
      <c r="U441" s="5"/>
      <c r="V441" s="265"/>
      <c r="W441" s="34"/>
      <c r="X441" s="211" t="str">
        <f>IF($H441="","",IF(EXACT(ASC(VLOOKUP($H441,TSギフト商品コード!$A$2:$H$10000,8,0)),1),VLOOKUP($H441,TSギフト商品コード!$A$2:$H$10000,4,0),IF($I$6=0%,VLOOKUP($H441,TSギフト商品コード!$A$2:$H$10000,4,0),IF($I$6=3%,VLOOKUP($H441,TSギフト商品コード!$A$2:$H$10000,5,0),IF($I$6=5%,VLOOKUP($H441,TSギフト商品コード!$A$2:$H$10000,6,0),IF($I$6=10%,VLOOKUP($H441,TSギフト商品コード!$A$2:$H$10000,7,0),""))))))</f>
        <v/>
      </c>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A441" s="34"/>
      <c r="BB441" s="34"/>
      <c r="BC441" s="34"/>
      <c r="BD441" s="34"/>
      <c r="BE441" s="34"/>
      <c r="BF441" s="34"/>
      <c r="BG441" s="34"/>
      <c r="BH441" s="34"/>
      <c r="BI441" s="34"/>
    </row>
    <row r="442" spans="1:61" s="183" customFormat="1" ht="20.100000000000001" customHeight="1" x14ac:dyDescent="0.15">
      <c r="A442" s="213">
        <v>432</v>
      </c>
      <c r="B442" s="136"/>
      <c r="C442" s="258"/>
      <c r="D442" s="258"/>
      <c r="E442" s="258"/>
      <c r="F442" s="258"/>
      <c r="G442" s="4"/>
      <c r="H442" s="5"/>
      <c r="I442" s="212"/>
      <c r="J442" s="254" t="str">
        <f>IF($H442="","",VLOOKUP($H442,TSギフト商品コード!$A$1:$H$10000,2,0))</f>
        <v/>
      </c>
      <c r="K442" s="184" t="str">
        <f>IF($H442="","",IF(EXACT(ASC(VLOOKUP($H442,TSギフト商品コード!$A$1:$H$10000,8,0)),1),VLOOKUP($H442,TSギフト商品コード!$A$1:$H$10000,3,0),ROUNDDOWN((1-$I$6)*VLOOKUP($H442,TSギフト商品コード!$A$1:$H$10000,3,0),0)))</f>
        <v/>
      </c>
      <c r="L442" s="185" t="str">
        <f t="shared" si="6"/>
        <v/>
      </c>
      <c r="M442" s="288"/>
      <c r="N442" s="5"/>
      <c r="O442" s="5"/>
      <c r="P442" s="5"/>
      <c r="Q442" s="5"/>
      <c r="R442" s="256"/>
      <c r="S442" s="256"/>
      <c r="T442" s="5"/>
      <c r="U442" s="5"/>
      <c r="V442" s="265"/>
      <c r="W442" s="34"/>
      <c r="X442" s="211" t="str">
        <f>IF($H442="","",IF(EXACT(ASC(VLOOKUP($H442,TSギフト商品コード!$A$2:$H$10000,8,0)),1),VLOOKUP($H442,TSギフト商品コード!$A$2:$H$10000,4,0),IF($I$6=0%,VLOOKUP($H442,TSギフト商品コード!$A$2:$H$10000,4,0),IF($I$6=3%,VLOOKUP($H442,TSギフト商品コード!$A$2:$H$10000,5,0),IF($I$6=5%,VLOOKUP($H442,TSギフト商品コード!$A$2:$H$10000,6,0),IF($I$6=10%,VLOOKUP($H442,TSギフト商品コード!$A$2:$H$10000,7,0),""))))))</f>
        <v/>
      </c>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c r="BG442" s="34"/>
      <c r="BH442" s="34"/>
      <c r="BI442" s="34"/>
    </row>
    <row r="443" spans="1:61" s="183" customFormat="1" ht="20.100000000000001" customHeight="1" x14ac:dyDescent="0.15">
      <c r="A443" s="213">
        <v>433</v>
      </c>
      <c r="B443" s="136"/>
      <c r="C443" s="258"/>
      <c r="D443" s="258"/>
      <c r="E443" s="258"/>
      <c r="F443" s="258"/>
      <c r="G443" s="4"/>
      <c r="H443" s="5"/>
      <c r="I443" s="212"/>
      <c r="J443" s="254" t="str">
        <f>IF($H443="","",VLOOKUP($H443,TSギフト商品コード!$A$1:$H$10000,2,0))</f>
        <v/>
      </c>
      <c r="K443" s="184" t="str">
        <f>IF($H443="","",IF(EXACT(ASC(VLOOKUP($H443,TSギフト商品コード!$A$1:$H$10000,8,0)),1),VLOOKUP($H443,TSギフト商品コード!$A$1:$H$10000,3,0),ROUNDDOWN((1-$I$6)*VLOOKUP($H443,TSギフト商品コード!$A$1:$H$10000,3,0),0)))</f>
        <v/>
      </c>
      <c r="L443" s="185" t="str">
        <f t="shared" si="6"/>
        <v/>
      </c>
      <c r="M443" s="288"/>
      <c r="N443" s="5"/>
      <c r="O443" s="5"/>
      <c r="P443" s="5"/>
      <c r="Q443" s="5"/>
      <c r="R443" s="256"/>
      <c r="S443" s="256"/>
      <c r="T443" s="5"/>
      <c r="U443" s="5"/>
      <c r="V443" s="265"/>
      <c r="W443" s="34"/>
      <c r="X443" s="211" t="str">
        <f>IF($H443="","",IF(EXACT(ASC(VLOOKUP($H443,TSギフト商品コード!$A$2:$H$10000,8,0)),1),VLOOKUP($H443,TSギフト商品コード!$A$2:$H$10000,4,0),IF($I$6=0%,VLOOKUP($H443,TSギフト商品コード!$A$2:$H$10000,4,0),IF($I$6=3%,VLOOKUP($H443,TSギフト商品コード!$A$2:$H$10000,5,0),IF($I$6=5%,VLOOKUP($H443,TSギフト商品コード!$A$2:$H$10000,6,0),IF($I$6=10%,VLOOKUP($H443,TSギフト商品コード!$A$2:$H$10000,7,0),""))))))</f>
        <v/>
      </c>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A443" s="34"/>
      <c r="BB443" s="34"/>
      <c r="BC443" s="34"/>
      <c r="BD443" s="34"/>
      <c r="BE443" s="34"/>
      <c r="BF443" s="34"/>
      <c r="BG443" s="34"/>
      <c r="BH443" s="34"/>
      <c r="BI443" s="34"/>
    </row>
    <row r="444" spans="1:61" s="183" customFormat="1" ht="20.100000000000001" customHeight="1" x14ac:dyDescent="0.15">
      <c r="A444" s="213">
        <v>434</v>
      </c>
      <c r="B444" s="136"/>
      <c r="C444" s="258"/>
      <c r="D444" s="258"/>
      <c r="E444" s="258"/>
      <c r="F444" s="258"/>
      <c r="G444" s="4"/>
      <c r="H444" s="5"/>
      <c r="I444" s="212"/>
      <c r="J444" s="254" t="str">
        <f>IF($H444="","",VLOOKUP($H444,TSギフト商品コード!$A$1:$H$10000,2,0))</f>
        <v/>
      </c>
      <c r="K444" s="184" t="str">
        <f>IF($H444="","",IF(EXACT(ASC(VLOOKUP($H444,TSギフト商品コード!$A$1:$H$10000,8,0)),1),VLOOKUP($H444,TSギフト商品コード!$A$1:$H$10000,3,0),ROUNDDOWN((1-$I$6)*VLOOKUP($H444,TSギフト商品コード!$A$1:$H$10000,3,0),0)))</f>
        <v/>
      </c>
      <c r="L444" s="185" t="str">
        <f t="shared" si="6"/>
        <v/>
      </c>
      <c r="M444" s="288"/>
      <c r="N444" s="5"/>
      <c r="O444" s="5"/>
      <c r="P444" s="5"/>
      <c r="Q444" s="5"/>
      <c r="R444" s="256"/>
      <c r="S444" s="256"/>
      <c r="T444" s="5"/>
      <c r="U444" s="5"/>
      <c r="V444" s="265"/>
      <c r="W444" s="34"/>
      <c r="X444" s="211" t="str">
        <f>IF($H444="","",IF(EXACT(ASC(VLOOKUP($H444,TSギフト商品コード!$A$2:$H$10000,8,0)),1),VLOOKUP($H444,TSギフト商品コード!$A$2:$H$10000,4,0),IF($I$6=0%,VLOOKUP($H444,TSギフト商品コード!$A$2:$H$10000,4,0),IF($I$6=3%,VLOOKUP($H444,TSギフト商品コード!$A$2:$H$10000,5,0),IF($I$6=5%,VLOOKUP($H444,TSギフト商品コード!$A$2:$H$10000,6,0),IF($I$6=10%,VLOOKUP($H444,TSギフト商品コード!$A$2:$H$10000,7,0),""))))))</f>
        <v/>
      </c>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A444" s="34"/>
      <c r="BB444" s="34"/>
      <c r="BC444" s="34"/>
      <c r="BD444" s="34"/>
      <c r="BE444" s="34"/>
      <c r="BF444" s="34"/>
      <c r="BG444" s="34"/>
      <c r="BH444" s="34"/>
      <c r="BI444" s="34"/>
    </row>
    <row r="445" spans="1:61" s="183" customFormat="1" ht="20.100000000000001" customHeight="1" x14ac:dyDescent="0.15">
      <c r="A445" s="213">
        <v>435</v>
      </c>
      <c r="B445" s="136"/>
      <c r="C445" s="258"/>
      <c r="D445" s="258"/>
      <c r="E445" s="258"/>
      <c r="F445" s="258"/>
      <c r="G445" s="4"/>
      <c r="H445" s="5"/>
      <c r="I445" s="212"/>
      <c r="J445" s="254" t="str">
        <f>IF($H445="","",VLOOKUP($H445,TSギフト商品コード!$A$1:$H$10000,2,0))</f>
        <v/>
      </c>
      <c r="K445" s="184" t="str">
        <f>IF($H445="","",IF(EXACT(ASC(VLOOKUP($H445,TSギフト商品コード!$A$1:$H$10000,8,0)),1),VLOOKUP($H445,TSギフト商品コード!$A$1:$H$10000,3,0),ROUNDDOWN((1-$I$6)*VLOOKUP($H445,TSギフト商品コード!$A$1:$H$10000,3,0),0)))</f>
        <v/>
      </c>
      <c r="L445" s="185" t="str">
        <f t="shared" si="6"/>
        <v/>
      </c>
      <c r="M445" s="288"/>
      <c r="N445" s="5"/>
      <c r="O445" s="5"/>
      <c r="P445" s="5"/>
      <c r="Q445" s="5"/>
      <c r="R445" s="256"/>
      <c r="S445" s="256"/>
      <c r="T445" s="5"/>
      <c r="U445" s="5"/>
      <c r="V445" s="265"/>
      <c r="W445" s="34"/>
      <c r="X445" s="211" t="str">
        <f>IF($H445="","",IF(EXACT(ASC(VLOOKUP($H445,TSギフト商品コード!$A$2:$H$10000,8,0)),1),VLOOKUP($H445,TSギフト商品コード!$A$2:$H$10000,4,0),IF($I$6=0%,VLOOKUP($H445,TSギフト商品コード!$A$2:$H$10000,4,0),IF($I$6=3%,VLOOKUP($H445,TSギフト商品コード!$A$2:$H$10000,5,0),IF($I$6=5%,VLOOKUP($H445,TSギフト商品コード!$A$2:$H$10000,6,0),IF($I$6=10%,VLOOKUP($H445,TSギフト商品コード!$A$2:$H$10000,7,0),""))))))</f>
        <v/>
      </c>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A445" s="34"/>
      <c r="BB445" s="34"/>
      <c r="BC445" s="34"/>
      <c r="BD445" s="34"/>
      <c r="BE445" s="34"/>
      <c r="BF445" s="34"/>
      <c r="BG445" s="34"/>
      <c r="BH445" s="34"/>
      <c r="BI445" s="34"/>
    </row>
    <row r="446" spans="1:61" s="183" customFormat="1" ht="20.100000000000001" customHeight="1" x14ac:dyDescent="0.15">
      <c r="A446" s="213">
        <v>436</v>
      </c>
      <c r="B446" s="136"/>
      <c r="C446" s="258"/>
      <c r="D446" s="258"/>
      <c r="E446" s="258"/>
      <c r="F446" s="258"/>
      <c r="G446" s="4"/>
      <c r="H446" s="5"/>
      <c r="I446" s="212"/>
      <c r="J446" s="254" t="str">
        <f>IF($H446="","",VLOOKUP($H446,TSギフト商品コード!$A$1:$H$10000,2,0))</f>
        <v/>
      </c>
      <c r="K446" s="184" t="str">
        <f>IF($H446="","",IF(EXACT(ASC(VLOOKUP($H446,TSギフト商品コード!$A$1:$H$10000,8,0)),1),VLOOKUP($H446,TSギフト商品コード!$A$1:$H$10000,3,0),ROUNDDOWN((1-$I$6)*VLOOKUP($H446,TSギフト商品コード!$A$1:$H$10000,3,0),0)))</f>
        <v/>
      </c>
      <c r="L446" s="185" t="str">
        <f t="shared" si="6"/>
        <v/>
      </c>
      <c r="M446" s="288"/>
      <c r="N446" s="5"/>
      <c r="O446" s="5"/>
      <c r="P446" s="5"/>
      <c r="Q446" s="5"/>
      <c r="R446" s="256"/>
      <c r="S446" s="256"/>
      <c r="T446" s="5"/>
      <c r="U446" s="5"/>
      <c r="V446" s="265"/>
      <c r="W446" s="34"/>
      <c r="X446" s="211" t="str">
        <f>IF($H446="","",IF(EXACT(ASC(VLOOKUP($H446,TSギフト商品コード!$A$2:$H$10000,8,0)),1),VLOOKUP($H446,TSギフト商品コード!$A$2:$H$10000,4,0),IF($I$6=0%,VLOOKUP($H446,TSギフト商品コード!$A$2:$H$10000,4,0),IF($I$6=3%,VLOOKUP($H446,TSギフト商品コード!$A$2:$H$10000,5,0),IF($I$6=5%,VLOOKUP($H446,TSギフト商品コード!$A$2:$H$10000,6,0),IF($I$6=10%,VLOOKUP($H446,TSギフト商品コード!$A$2:$H$10000,7,0),""))))))</f>
        <v/>
      </c>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c r="BG446" s="34"/>
      <c r="BH446" s="34"/>
      <c r="BI446" s="34"/>
    </row>
    <row r="447" spans="1:61" s="183" customFormat="1" ht="20.100000000000001" customHeight="1" x14ac:dyDescent="0.15">
      <c r="A447" s="213">
        <v>437</v>
      </c>
      <c r="B447" s="136"/>
      <c r="C447" s="258"/>
      <c r="D447" s="258"/>
      <c r="E447" s="258"/>
      <c r="F447" s="258"/>
      <c r="G447" s="4"/>
      <c r="H447" s="5"/>
      <c r="I447" s="212"/>
      <c r="J447" s="254" t="str">
        <f>IF($H447="","",VLOOKUP($H447,TSギフト商品コード!$A$1:$H$10000,2,0))</f>
        <v/>
      </c>
      <c r="K447" s="184" t="str">
        <f>IF($H447="","",IF(EXACT(ASC(VLOOKUP($H447,TSギフト商品コード!$A$1:$H$10000,8,0)),1),VLOOKUP($H447,TSギフト商品コード!$A$1:$H$10000,3,0),ROUNDDOWN((1-$I$6)*VLOOKUP($H447,TSギフト商品コード!$A$1:$H$10000,3,0),0)))</f>
        <v/>
      </c>
      <c r="L447" s="185" t="str">
        <f t="shared" si="6"/>
        <v/>
      </c>
      <c r="M447" s="288"/>
      <c r="N447" s="5"/>
      <c r="O447" s="5"/>
      <c r="P447" s="5"/>
      <c r="Q447" s="5"/>
      <c r="R447" s="256"/>
      <c r="S447" s="256"/>
      <c r="T447" s="5"/>
      <c r="U447" s="5"/>
      <c r="V447" s="265"/>
      <c r="W447" s="34"/>
      <c r="X447" s="211" t="str">
        <f>IF($H447="","",IF(EXACT(ASC(VLOOKUP($H447,TSギフト商品コード!$A$2:$H$10000,8,0)),1),VLOOKUP($H447,TSギフト商品コード!$A$2:$H$10000,4,0),IF($I$6=0%,VLOOKUP($H447,TSギフト商品コード!$A$2:$H$10000,4,0),IF($I$6=3%,VLOOKUP($H447,TSギフト商品コード!$A$2:$H$10000,5,0),IF($I$6=5%,VLOOKUP($H447,TSギフト商品コード!$A$2:$H$10000,6,0),IF($I$6=10%,VLOOKUP($H447,TSギフト商品コード!$A$2:$H$10000,7,0),""))))))</f>
        <v/>
      </c>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c r="BG447" s="34"/>
      <c r="BH447" s="34"/>
      <c r="BI447" s="34"/>
    </row>
    <row r="448" spans="1:61" s="183" customFormat="1" ht="20.100000000000001" customHeight="1" x14ac:dyDescent="0.15">
      <c r="A448" s="213">
        <v>438</v>
      </c>
      <c r="B448" s="136"/>
      <c r="C448" s="258"/>
      <c r="D448" s="258"/>
      <c r="E448" s="258"/>
      <c r="F448" s="258"/>
      <c r="G448" s="4"/>
      <c r="H448" s="5"/>
      <c r="I448" s="212"/>
      <c r="J448" s="254" t="str">
        <f>IF($H448="","",VLOOKUP($H448,TSギフト商品コード!$A$1:$H$10000,2,0))</f>
        <v/>
      </c>
      <c r="K448" s="184" t="str">
        <f>IF($H448="","",IF(EXACT(ASC(VLOOKUP($H448,TSギフト商品コード!$A$1:$H$10000,8,0)),1),VLOOKUP($H448,TSギフト商品コード!$A$1:$H$10000,3,0),ROUNDDOWN((1-$I$6)*VLOOKUP($H448,TSギフト商品コード!$A$1:$H$10000,3,0),0)))</f>
        <v/>
      </c>
      <c r="L448" s="185" t="str">
        <f t="shared" si="6"/>
        <v/>
      </c>
      <c r="M448" s="288"/>
      <c r="N448" s="5"/>
      <c r="O448" s="5"/>
      <c r="P448" s="5"/>
      <c r="Q448" s="5"/>
      <c r="R448" s="256"/>
      <c r="S448" s="256"/>
      <c r="T448" s="5"/>
      <c r="U448" s="5"/>
      <c r="V448" s="265"/>
      <c r="W448" s="34"/>
      <c r="X448" s="211" t="str">
        <f>IF($H448="","",IF(EXACT(ASC(VLOOKUP($H448,TSギフト商品コード!$A$2:$H$10000,8,0)),1),VLOOKUP($H448,TSギフト商品コード!$A$2:$H$10000,4,0),IF($I$6=0%,VLOOKUP($H448,TSギフト商品コード!$A$2:$H$10000,4,0),IF($I$6=3%,VLOOKUP($H448,TSギフト商品コード!$A$2:$H$10000,5,0),IF($I$6=5%,VLOOKUP($H448,TSギフト商品コード!$A$2:$H$10000,6,0),IF($I$6=10%,VLOOKUP($H448,TSギフト商品コード!$A$2:$H$10000,7,0),""))))))</f>
        <v/>
      </c>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c r="BG448" s="34"/>
      <c r="BH448" s="34"/>
      <c r="BI448" s="34"/>
    </row>
    <row r="449" spans="1:61" s="183" customFormat="1" ht="20.100000000000001" customHeight="1" x14ac:dyDescent="0.15">
      <c r="A449" s="213">
        <v>439</v>
      </c>
      <c r="B449" s="136"/>
      <c r="C449" s="258"/>
      <c r="D449" s="258"/>
      <c r="E449" s="258"/>
      <c r="F449" s="258"/>
      <c r="G449" s="4"/>
      <c r="H449" s="5"/>
      <c r="I449" s="212"/>
      <c r="J449" s="254" t="str">
        <f>IF($H449="","",VLOOKUP($H449,TSギフト商品コード!$A$1:$H$10000,2,0))</f>
        <v/>
      </c>
      <c r="K449" s="184" t="str">
        <f>IF($H449="","",IF(EXACT(ASC(VLOOKUP($H449,TSギフト商品コード!$A$1:$H$10000,8,0)),1),VLOOKUP($H449,TSギフト商品コード!$A$1:$H$10000,3,0),ROUNDDOWN((1-$I$6)*VLOOKUP($H449,TSギフト商品コード!$A$1:$H$10000,3,0),0)))</f>
        <v/>
      </c>
      <c r="L449" s="185" t="str">
        <f t="shared" si="6"/>
        <v/>
      </c>
      <c r="M449" s="288"/>
      <c r="N449" s="5"/>
      <c r="O449" s="5"/>
      <c r="P449" s="5"/>
      <c r="Q449" s="5"/>
      <c r="R449" s="256"/>
      <c r="S449" s="256"/>
      <c r="T449" s="5"/>
      <c r="U449" s="5"/>
      <c r="V449" s="265"/>
      <c r="W449" s="34"/>
      <c r="X449" s="211" t="str">
        <f>IF($H449="","",IF(EXACT(ASC(VLOOKUP($H449,TSギフト商品コード!$A$2:$H$10000,8,0)),1),VLOOKUP($H449,TSギフト商品コード!$A$2:$H$10000,4,0),IF($I$6=0%,VLOOKUP($H449,TSギフト商品コード!$A$2:$H$10000,4,0),IF($I$6=3%,VLOOKUP($H449,TSギフト商品コード!$A$2:$H$10000,5,0),IF($I$6=5%,VLOOKUP($H449,TSギフト商品コード!$A$2:$H$10000,6,0),IF($I$6=10%,VLOOKUP($H449,TSギフト商品コード!$A$2:$H$10000,7,0),""))))))</f>
        <v/>
      </c>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c r="BG449" s="34"/>
      <c r="BH449" s="34"/>
      <c r="BI449" s="34"/>
    </row>
    <row r="450" spans="1:61" s="183" customFormat="1" ht="20.100000000000001" customHeight="1" x14ac:dyDescent="0.15">
      <c r="A450" s="213">
        <v>440</v>
      </c>
      <c r="B450" s="136"/>
      <c r="C450" s="258"/>
      <c r="D450" s="258"/>
      <c r="E450" s="258"/>
      <c r="F450" s="258"/>
      <c r="G450" s="4"/>
      <c r="H450" s="5"/>
      <c r="I450" s="212"/>
      <c r="J450" s="254" t="str">
        <f>IF($H450="","",VLOOKUP($H450,TSギフト商品コード!$A$1:$H$10000,2,0))</f>
        <v/>
      </c>
      <c r="K450" s="184" t="str">
        <f>IF($H450="","",IF(EXACT(ASC(VLOOKUP($H450,TSギフト商品コード!$A$1:$H$10000,8,0)),1),VLOOKUP($H450,TSギフト商品コード!$A$1:$H$10000,3,0),ROUNDDOWN((1-$I$6)*VLOOKUP($H450,TSギフト商品コード!$A$1:$H$10000,3,0),0)))</f>
        <v/>
      </c>
      <c r="L450" s="185" t="str">
        <f t="shared" si="6"/>
        <v/>
      </c>
      <c r="M450" s="288"/>
      <c r="N450" s="5"/>
      <c r="O450" s="5"/>
      <c r="P450" s="5"/>
      <c r="Q450" s="5"/>
      <c r="R450" s="256"/>
      <c r="S450" s="256"/>
      <c r="T450" s="5"/>
      <c r="U450" s="5"/>
      <c r="V450" s="265"/>
      <c r="W450" s="34"/>
      <c r="X450" s="211" t="str">
        <f>IF($H450="","",IF(EXACT(ASC(VLOOKUP($H450,TSギフト商品コード!$A$2:$H$10000,8,0)),1),VLOOKUP($H450,TSギフト商品コード!$A$2:$H$10000,4,0),IF($I$6=0%,VLOOKUP($H450,TSギフト商品コード!$A$2:$H$10000,4,0),IF($I$6=3%,VLOOKUP($H450,TSギフト商品コード!$A$2:$H$10000,5,0),IF($I$6=5%,VLOOKUP($H450,TSギフト商品コード!$A$2:$H$10000,6,0),IF($I$6=10%,VLOOKUP($H450,TSギフト商品コード!$A$2:$H$10000,7,0),""))))))</f>
        <v/>
      </c>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c r="BG450" s="34"/>
      <c r="BH450" s="34"/>
      <c r="BI450" s="34"/>
    </row>
    <row r="451" spans="1:61" s="183" customFormat="1" ht="20.100000000000001" customHeight="1" x14ac:dyDescent="0.15">
      <c r="A451" s="213">
        <v>441</v>
      </c>
      <c r="B451" s="136"/>
      <c r="C451" s="258"/>
      <c r="D451" s="258"/>
      <c r="E451" s="258"/>
      <c r="F451" s="258"/>
      <c r="G451" s="4"/>
      <c r="H451" s="5"/>
      <c r="I451" s="212"/>
      <c r="J451" s="254" t="str">
        <f>IF($H451="","",VLOOKUP($H451,TSギフト商品コード!$A$1:$H$10000,2,0))</f>
        <v/>
      </c>
      <c r="K451" s="184" t="str">
        <f>IF($H451="","",IF(EXACT(ASC(VLOOKUP($H451,TSギフト商品コード!$A$1:$H$10000,8,0)),1),VLOOKUP($H451,TSギフト商品コード!$A$1:$H$10000,3,0),ROUNDDOWN((1-$I$6)*VLOOKUP($H451,TSギフト商品コード!$A$1:$H$10000,3,0),0)))</f>
        <v/>
      </c>
      <c r="L451" s="185" t="str">
        <f t="shared" si="6"/>
        <v/>
      </c>
      <c r="M451" s="288"/>
      <c r="N451" s="5"/>
      <c r="O451" s="5"/>
      <c r="P451" s="5"/>
      <c r="Q451" s="5"/>
      <c r="R451" s="256"/>
      <c r="S451" s="256"/>
      <c r="T451" s="5"/>
      <c r="U451" s="5"/>
      <c r="V451" s="265"/>
      <c r="W451" s="34"/>
      <c r="X451" s="211" t="str">
        <f>IF($H451="","",IF(EXACT(ASC(VLOOKUP($H451,TSギフト商品コード!$A$2:$H$10000,8,0)),1),VLOOKUP($H451,TSギフト商品コード!$A$2:$H$10000,4,0),IF($I$6=0%,VLOOKUP($H451,TSギフト商品コード!$A$2:$H$10000,4,0),IF($I$6=3%,VLOOKUP($H451,TSギフト商品コード!$A$2:$H$10000,5,0),IF($I$6=5%,VLOOKUP($H451,TSギフト商品コード!$A$2:$H$10000,6,0),IF($I$6=10%,VLOOKUP($H451,TSギフト商品コード!$A$2:$H$10000,7,0),""))))))</f>
        <v/>
      </c>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A451" s="34"/>
      <c r="BB451" s="34"/>
      <c r="BC451" s="34"/>
      <c r="BD451" s="34"/>
      <c r="BE451" s="34"/>
      <c r="BF451" s="34"/>
      <c r="BG451" s="34"/>
      <c r="BH451" s="34"/>
      <c r="BI451" s="34"/>
    </row>
    <row r="452" spans="1:61" s="183" customFormat="1" ht="20.100000000000001" customHeight="1" x14ac:dyDescent="0.15">
      <c r="A452" s="213">
        <v>442</v>
      </c>
      <c r="B452" s="136"/>
      <c r="C452" s="258"/>
      <c r="D452" s="258"/>
      <c r="E452" s="258"/>
      <c r="F452" s="258"/>
      <c r="G452" s="4"/>
      <c r="H452" s="5"/>
      <c r="I452" s="212"/>
      <c r="J452" s="254" t="str">
        <f>IF($H452="","",VLOOKUP($H452,TSギフト商品コード!$A$1:$H$10000,2,0))</f>
        <v/>
      </c>
      <c r="K452" s="184" t="str">
        <f>IF($H452="","",IF(EXACT(ASC(VLOOKUP($H452,TSギフト商品コード!$A$1:$H$10000,8,0)),1),VLOOKUP($H452,TSギフト商品コード!$A$1:$H$10000,3,0),ROUNDDOWN((1-$I$6)*VLOOKUP($H452,TSギフト商品コード!$A$1:$H$10000,3,0),0)))</f>
        <v/>
      </c>
      <c r="L452" s="185" t="str">
        <f t="shared" si="6"/>
        <v/>
      </c>
      <c r="M452" s="288"/>
      <c r="N452" s="5"/>
      <c r="O452" s="5"/>
      <c r="P452" s="5"/>
      <c r="Q452" s="5"/>
      <c r="R452" s="256"/>
      <c r="S452" s="256"/>
      <c r="T452" s="5"/>
      <c r="U452" s="5"/>
      <c r="V452" s="265"/>
      <c r="W452" s="34"/>
      <c r="X452" s="211" t="str">
        <f>IF($H452="","",IF(EXACT(ASC(VLOOKUP($H452,TSギフト商品コード!$A$2:$H$10000,8,0)),1),VLOOKUP($H452,TSギフト商品コード!$A$2:$H$10000,4,0),IF($I$6=0%,VLOOKUP($H452,TSギフト商品コード!$A$2:$H$10000,4,0),IF($I$6=3%,VLOOKUP($H452,TSギフト商品コード!$A$2:$H$10000,5,0),IF($I$6=5%,VLOOKUP($H452,TSギフト商品コード!$A$2:$H$10000,6,0),IF($I$6=10%,VLOOKUP($H452,TSギフト商品コード!$A$2:$H$10000,7,0),""))))))</f>
        <v/>
      </c>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c r="BG452" s="34"/>
      <c r="BH452" s="34"/>
      <c r="BI452" s="34"/>
    </row>
    <row r="453" spans="1:61" s="183" customFormat="1" ht="20.100000000000001" customHeight="1" x14ac:dyDescent="0.15">
      <c r="A453" s="213">
        <v>443</v>
      </c>
      <c r="B453" s="136"/>
      <c r="C453" s="258"/>
      <c r="D453" s="258"/>
      <c r="E453" s="258"/>
      <c r="F453" s="258"/>
      <c r="G453" s="4"/>
      <c r="H453" s="5"/>
      <c r="I453" s="212"/>
      <c r="J453" s="254" t="str">
        <f>IF($H453="","",VLOOKUP($H453,TSギフト商品コード!$A$1:$H$10000,2,0))</f>
        <v/>
      </c>
      <c r="K453" s="184" t="str">
        <f>IF($H453="","",IF(EXACT(ASC(VLOOKUP($H453,TSギフト商品コード!$A$1:$H$10000,8,0)),1),VLOOKUP($H453,TSギフト商品コード!$A$1:$H$10000,3,0),ROUNDDOWN((1-$I$6)*VLOOKUP($H453,TSギフト商品コード!$A$1:$H$10000,3,0),0)))</f>
        <v/>
      </c>
      <c r="L453" s="185" t="str">
        <f t="shared" si="6"/>
        <v/>
      </c>
      <c r="M453" s="288"/>
      <c r="N453" s="5"/>
      <c r="O453" s="5"/>
      <c r="P453" s="5"/>
      <c r="Q453" s="5"/>
      <c r="R453" s="256"/>
      <c r="S453" s="256"/>
      <c r="T453" s="5"/>
      <c r="U453" s="5"/>
      <c r="V453" s="265"/>
      <c r="W453" s="34"/>
      <c r="X453" s="211" t="str">
        <f>IF($H453="","",IF(EXACT(ASC(VLOOKUP($H453,TSギフト商品コード!$A$2:$H$10000,8,0)),1),VLOOKUP($H453,TSギフト商品コード!$A$2:$H$10000,4,0),IF($I$6=0%,VLOOKUP($H453,TSギフト商品コード!$A$2:$H$10000,4,0),IF($I$6=3%,VLOOKUP($H453,TSギフト商品コード!$A$2:$H$10000,5,0),IF($I$6=5%,VLOOKUP($H453,TSギフト商品コード!$A$2:$H$10000,6,0),IF($I$6=10%,VLOOKUP($H453,TSギフト商品コード!$A$2:$H$10000,7,0),""))))))</f>
        <v/>
      </c>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c r="BG453" s="34"/>
      <c r="BH453" s="34"/>
      <c r="BI453" s="34"/>
    </row>
    <row r="454" spans="1:61" s="183" customFormat="1" ht="20.100000000000001" customHeight="1" x14ac:dyDescent="0.15">
      <c r="A454" s="213">
        <v>444</v>
      </c>
      <c r="B454" s="136"/>
      <c r="C454" s="258"/>
      <c r="D454" s="258"/>
      <c r="E454" s="258"/>
      <c r="F454" s="258"/>
      <c r="G454" s="4"/>
      <c r="H454" s="5"/>
      <c r="I454" s="212"/>
      <c r="J454" s="254" t="str">
        <f>IF($H454="","",VLOOKUP($H454,TSギフト商品コード!$A$1:$H$10000,2,0))</f>
        <v/>
      </c>
      <c r="K454" s="184" t="str">
        <f>IF($H454="","",IF(EXACT(ASC(VLOOKUP($H454,TSギフト商品コード!$A$1:$H$10000,8,0)),1),VLOOKUP($H454,TSギフト商品コード!$A$1:$H$10000,3,0),ROUNDDOWN((1-$I$6)*VLOOKUP($H454,TSギフト商品コード!$A$1:$H$10000,3,0),0)))</f>
        <v/>
      </c>
      <c r="L454" s="185" t="str">
        <f t="shared" si="6"/>
        <v/>
      </c>
      <c r="M454" s="288"/>
      <c r="N454" s="5"/>
      <c r="O454" s="5"/>
      <c r="P454" s="5"/>
      <c r="Q454" s="5"/>
      <c r="R454" s="256"/>
      <c r="S454" s="256"/>
      <c r="T454" s="5"/>
      <c r="U454" s="5"/>
      <c r="V454" s="265"/>
      <c r="W454" s="34"/>
      <c r="X454" s="211" t="str">
        <f>IF($H454="","",IF(EXACT(ASC(VLOOKUP($H454,TSギフト商品コード!$A$2:$H$10000,8,0)),1),VLOOKUP($H454,TSギフト商品コード!$A$2:$H$10000,4,0),IF($I$6=0%,VLOOKUP($H454,TSギフト商品コード!$A$2:$H$10000,4,0),IF($I$6=3%,VLOOKUP($H454,TSギフト商品コード!$A$2:$H$10000,5,0),IF($I$6=5%,VLOOKUP($H454,TSギフト商品コード!$A$2:$H$10000,6,0),IF($I$6=10%,VLOOKUP($H454,TSギフト商品コード!$A$2:$H$10000,7,0),""))))))</f>
        <v/>
      </c>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c r="BG454" s="34"/>
      <c r="BH454" s="34"/>
      <c r="BI454" s="34"/>
    </row>
    <row r="455" spans="1:61" s="183" customFormat="1" ht="20.100000000000001" customHeight="1" x14ac:dyDescent="0.15">
      <c r="A455" s="213">
        <v>445</v>
      </c>
      <c r="B455" s="136"/>
      <c r="C455" s="258"/>
      <c r="D455" s="258"/>
      <c r="E455" s="258"/>
      <c r="F455" s="258"/>
      <c r="G455" s="4"/>
      <c r="H455" s="5"/>
      <c r="I455" s="212"/>
      <c r="J455" s="254" t="str">
        <f>IF($H455="","",VLOOKUP($H455,TSギフト商品コード!$A$1:$H$10000,2,0))</f>
        <v/>
      </c>
      <c r="K455" s="184" t="str">
        <f>IF($H455="","",IF(EXACT(ASC(VLOOKUP($H455,TSギフト商品コード!$A$1:$H$10000,8,0)),1),VLOOKUP($H455,TSギフト商品コード!$A$1:$H$10000,3,0),ROUNDDOWN((1-$I$6)*VLOOKUP($H455,TSギフト商品コード!$A$1:$H$10000,3,0),0)))</f>
        <v/>
      </c>
      <c r="L455" s="185" t="str">
        <f t="shared" si="6"/>
        <v/>
      </c>
      <c r="M455" s="288"/>
      <c r="N455" s="5"/>
      <c r="O455" s="5"/>
      <c r="P455" s="5"/>
      <c r="Q455" s="5"/>
      <c r="R455" s="256"/>
      <c r="S455" s="256"/>
      <c r="T455" s="5"/>
      <c r="U455" s="5"/>
      <c r="V455" s="265"/>
      <c r="W455" s="34"/>
      <c r="X455" s="211" t="str">
        <f>IF($H455="","",IF(EXACT(ASC(VLOOKUP($H455,TSギフト商品コード!$A$2:$H$10000,8,0)),1),VLOOKUP($H455,TSギフト商品コード!$A$2:$H$10000,4,0),IF($I$6=0%,VLOOKUP($H455,TSギフト商品コード!$A$2:$H$10000,4,0),IF($I$6=3%,VLOOKUP($H455,TSギフト商品コード!$A$2:$H$10000,5,0),IF($I$6=5%,VLOOKUP($H455,TSギフト商品コード!$A$2:$H$10000,6,0),IF($I$6=10%,VLOOKUP($H455,TSギフト商品コード!$A$2:$H$10000,7,0),""))))))</f>
        <v/>
      </c>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c r="BG455" s="34"/>
      <c r="BH455" s="34"/>
      <c r="BI455" s="34"/>
    </row>
    <row r="456" spans="1:61" s="183" customFormat="1" ht="20.100000000000001" customHeight="1" x14ac:dyDescent="0.15">
      <c r="A456" s="213">
        <v>446</v>
      </c>
      <c r="B456" s="136"/>
      <c r="C456" s="258"/>
      <c r="D456" s="258"/>
      <c r="E456" s="258"/>
      <c r="F456" s="258"/>
      <c r="G456" s="4"/>
      <c r="H456" s="5"/>
      <c r="I456" s="212"/>
      <c r="J456" s="254" t="str">
        <f>IF($H456="","",VLOOKUP($H456,TSギフト商品コード!$A$1:$H$10000,2,0))</f>
        <v/>
      </c>
      <c r="K456" s="184" t="str">
        <f>IF($H456="","",IF(EXACT(ASC(VLOOKUP($H456,TSギフト商品コード!$A$1:$H$10000,8,0)),1),VLOOKUP($H456,TSギフト商品コード!$A$1:$H$10000,3,0),ROUNDDOWN((1-$I$6)*VLOOKUP($H456,TSギフト商品コード!$A$1:$H$10000,3,0),0)))</f>
        <v/>
      </c>
      <c r="L456" s="185" t="str">
        <f t="shared" si="6"/>
        <v/>
      </c>
      <c r="M456" s="288"/>
      <c r="N456" s="5"/>
      <c r="O456" s="5"/>
      <c r="P456" s="5"/>
      <c r="Q456" s="5"/>
      <c r="R456" s="256"/>
      <c r="S456" s="256"/>
      <c r="T456" s="5"/>
      <c r="U456" s="5"/>
      <c r="V456" s="265"/>
      <c r="W456" s="34"/>
      <c r="X456" s="211" t="str">
        <f>IF($H456="","",IF(EXACT(ASC(VLOOKUP($H456,TSギフト商品コード!$A$2:$H$10000,8,0)),1),VLOOKUP($H456,TSギフト商品コード!$A$2:$H$10000,4,0),IF($I$6=0%,VLOOKUP($H456,TSギフト商品コード!$A$2:$H$10000,4,0),IF($I$6=3%,VLOOKUP($H456,TSギフト商品コード!$A$2:$H$10000,5,0),IF($I$6=5%,VLOOKUP($H456,TSギフト商品コード!$A$2:$H$10000,6,0),IF($I$6=10%,VLOOKUP($H456,TSギフト商品コード!$A$2:$H$10000,7,0),""))))))</f>
        <v/>
      </c>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c r="BG456" s="34"/>
      <c r="BH456" s="34"/>
      <c r="BI456" s="34"/>
    </row>
    <row r="457" spans="1:61" s="183" customFormat="1" ht="20.100000000000001" customHeight="1" x14ac:dyDescent="0.15">
      <c r="A457" s="213">
        <v>447</v>
      </c>
      <c r="B457" s="136"/>
      <c r="C457" s="258"/>
      <c r="D457" s="258"/>
      <c r="E457" s="258"/>
      <c r="F457" s="258"/>
      <c r="G457" s="4"/>
      <c r="H457" s="5"/>
      <c r="I457" s="212"/>
      <c r="J457" s="254" t="str">
        <f>IF($H457="","",VLOOKUP($H457,TSギフト商品コード!$A$1:$H$10000,2,0))</f>
        <v/>
      </c>
      <c r="K457" s="184" t="str">
        <f>IF($H457="","",IF(EXACT(ASC(VLOOKUP($H457,TSギフト商品コード!$A$1:$H$10000,8,0)),1),VLOOKUP($H457,TSギフト商品コード!$A$1:$H$10000,3,0),ROUNDDOWN((1-$I$6)*VLOOKUP($H457,TSギフト商品コード!$A$1:$H$10000,3,0),0)))</f>
        <v/>
      </c>
      <c r="L457" s="185" t="str">
        <f t="shared" si="6"/>
        <v/>
      </c>
      <c r="M457" s="288"/>
      <c r="N457" s="5"/>
      <c r="O457" s="5"/>
      <c r="P457" s="5"/>
      <c r="Q457" s="5"/>
      <c r="R457" s="256"/>
      <c r="S457" s="256"/>
      <c r="T457" s="5"/>
      <c r="U457" s="5"/>
      <c r="V457" s="265"/>
      <c r="W457" s="34"/>
      <c r="X457" s="211" t="str">
        <f>IF($H457="","",IF(EXACT(ASC(VLOOKUP($H457,TSギフト商品コード!$A$2:$H$10000,8,0)),1),VLOOKUP($H457,TSギフト商品コード!$A$2:$H$10000,4,0),IF($I$6=0%,VLOOKUP($H457,TSギフト商品コード!$A$2:$H$10000,4,0),IF($I$6=3%,VLOOKUP($H457,TSギフト商品コード!$A$2:$H$10000,5,0),IF($I$6=5%,VLOOKUP($H457,TSギフト商品コード!$A$2:$H$10000,6,0),IF($I$6=10%,VLOOKUP($H457,TSギフト商品コード!$A$2:$H$10000,7,0),""))))))</f>
        <v/>
      </c>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c r="BG457" s="34"/>
      <c r="BH457" s="34"/>
      <c r="BI457" s="34"/>
    </row>
    <row r="458" spans="1:61" s="183" customFormat="1" ht="20.100000000000001" customHeight="1" x14ac:dyDescent="0.15">
      <c r="A458" s="213">
        <v>448</v>
      </c>
      <c r="B458" s="136"/>
      <c r="C458" s="258"/>
      <c r="D458" s="258"/>
      <c r="E458" s="258"/>
      <c r="F458" s="258"/>
      <c r="G458" s="4"/>
      <c r="H458" s="5"/>
      <c r="I458" s="212"/>
      <c r="J458" s="254" t="str">
        <f>IF($H458="","",VLOOKUP($H458,TSギフト商品コード!$A$1:$H$10000,2,0))</f>
        <v/>
      </c>
      <c r="K458" s="184" t="str">
        <f>IF($H458="","",IF(EXACT(ASC(VLOOKUP($H458,TSギフト商品コード!$A$1:$H$10000,8,0)),1),VLOOKUP($H458,TSギフト商品コード!$A$1:$H$10000,3,0),ROUNDDOWN((1-$I$6)*VLOOKUP($H458,TSギフト商品コード!$A$1:$H$10000,3,0),0)))</f>
        <v/>
      </c>
      <c r="L458" s="185" t="str">
        <f t="shared" si="6"/>
        <v/>
      </c>
      <c r="M458" s="288"/>
      <c r="N458" s="5"/>
      <c r="O458" s="5"/>
      <c r="P458" s="5"/>
      <c r="Q458" s="5"/>
      <c r="R458" s="256"/>
      <c r="S458" s="256"/>
      <c r="T458" s="5"/>
      <c r="U458" s="5"/>
      <c r="V458" s="265"/>
      <c r="W458" s="34"/>
      <c r="X458" s="211" t="str">
        <f>IF($H458="","",IF(EXACT(ASC(VLOOKUP($H458,TSギフト商品コード!$A$2:$H$10000,8,0)),1),VLOOKUP($H458,TSギフト商品コード!$A$2:$H$10000,4,0),IF($I$6=0%,VLOOKUP($H458,TSギフト商品コード!$A$2:$H$10000,4,0),IF($I$6=3%,VLOOKUP($H458,TSギフト商品コード!$A$2:$H$10000,5,0),IF($I$6=5%,VLOOKUP($H458,TSギフト商品コード!$A$2:$H$10000,6,0),IF($I$6=10%,VLOOKUP($H458,TSギフト商品コード!$A$2:$H$10000,7,0),""))))))</f>
        <v/>
      </c>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c r="BG458" s="34"/>
      <c r="BH458" s="34"/>
      <c r="BI458" s="34"/>
    </row>
    <row r="459" spans="1:61" s="183" customFormat="1" ht="20.100000000000001" customHeight="1" x14ac:dyDescent="0.15">
      <c r="A459" s="213">
        <v>449</v>
      </c>
      <c r="B459" s="136"/>
      <c r="C459" s="258"/>
      <c r="D459" s="258"/>
      <c r="E459" s="258"/>
      <c r="F459" s="258"/>
      <c r="G459" s="4"/>
      <c r="H459" s="5"/>
      <c r="I459" s="212"/>
      <c r="J459" s="254" t="str">
        <f>IF($H459="","",VLOOKUP($H459,TSギフト商品コード!$A$1:$H$10000,2,0))</f>
        <v/>
      </c>
      <c r="K459" s="184" t="str">
        <f>IF($H459="","",IF(EXACT(ASC(VLOOKUP($H459,TSギフト商品コード!$A$1:$H$10000,8,0)),1),VLOOKUP($H459,TSギフト商品コード!$A$1:$H$10000,3,0),ROUNDDOWN((1-$I$6)*VLOOKUP($H459,TSギフト商品コード!$A$1:$H$10000,3,0),0)))</f>
        <v/>
      </c>
      <c r="L459" s="185" t="str">
        <f t="shared" si="6"/>
        <v/>
      </c>
      <c r="M459" s="288"/>
      <c r="N459" s="5"/>
      <c r="O459" s="5"/>
      <c r="P459" s="5"/>
      <c r="Q459" s="5"/>
      <c r="R459" s="256"/>
      <c r="S459" s="256"/>
      <c r="T459" s="5"/>
      <c r="U459" s="5"/>
      <c r="V459" s="265"/>
      <c r="W459" s="34"/>
      <c r="X459" s="211" t="str">
        <f>IF($H459="","",IF(EXACT(ASC(VLOOKUP($H459,TSギフト商品コード!$A$2:$H$10000,8,0)),1),VLOOKUP($H459,TSギフト商品コード!$A$2:$H$10000,4,0),IF($I$6=0%,VLOOKUP($H459,TSギフト商品コード!$A$2:$H$10000,4,0),IF($I$6=3%,VLOOKUP($H459,TSギフト商品コード!$A$2:$H$10000,5,0),IF($I$6=5%,VLOOKUP($H459,TSギフト商品コード!$A$2:$H$10000,6,0),IF($I$6=10%,VLOOKUP($H459,TSギフト商品コード!$A$2:$H$10000,7,0),""))))))</f>
        <v/>
      </c>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c r="BG459" s="34"/>
      <c r="BH459" s="34"/>
      <c r="BI459" s="34"/>
    </row>
    <row r="460" spans="1:61" s="183" customFormat="1" ht="20.100000000000001" customHeight="1" x14ac:dyDescent="0.15">
      <c r="A460" s="213">
        <v>450</v>
      </c>
      <c r="B460" s="136"/>
      <c r="C460" s="258"/>
      <c r="D460" s="258"/>
      <c r="E460" s="258"/>
      <c r="F460" s="258"/>
      <c r="G460" s="4"/>
      <c r="H460" s="5"/>
      <c r="I460" s="212"/>
      <c r="J460" s="254" t="str">
        <f>IF($H460="","",VLOOKUP($H460,TSギフト商品コード!$A$1:$H$10000,2,0))</f>
        <v/>
      </c>
      <c r="K460" s="184" t="str">
        <f>IF($H460="","",IF(EXACT(ASC(VLOOKUP($H460,TSギフト商品コード!$A$1:$H$10000,8,0)),1),VLOOKUP($H460,TSギフト商品コード!$A$1:$H$10000,3,0),ROUNDDOWN((1-$I$6)*VLOOKUP($H460,TSギフト商品コード!$A$1:$H$10000,3,0),0)))</f>
        <v/>
      </c>
      <c r="L460" s="185" t="str">
        <f t="shared" ref="L460:L523" si="7">IF(OR($I460="",$K460=""),"",$I460*$K460)</f>
        <v/>
      </c>
      <c r="M460" s="288"/>
      <c r="N460" s="5"/>
      <c r="O460" s="5"/>
      <c r="P460" s="5"/>
      <c r="Q460" s="5"/>
      <c r="R460" s="256"/>
      <c r="S460" s="256"/>
      <c r="T460" s="5"/>
      <c r="U460" s="5"/>
      <c r="V460" s="265"/>
      <c r="W460" s="34"/>
      <c r="X460" s="211" t="str">
        <f>IF($H460="","",IF(EXACT(ASC(VLOOKUP($H460,TSギフト商品コード!$A$2:$H$10000,8,0)),1),VLOOKUP($H460,TSギフト商品コード!$A$2:$H$10000,4,0),IF($I$6=0%,VLOOKUP($H460,TSギフト商品コード!$A$2:$H$10000,4,0),IF($I$6=3%,VLOOKUP($H460,TSギフト商品コード!$A$2:$H$10000,5,0),IF($I$6=5%,VLOOKUP($H460,TSギフト商品コード!$A$2:$H$10000,6,0),IF($I$6=10%,VLOOKUP($H460,TSギフト商品コード!$A$2:$H$10000,7,0),""))))))</f>
        <v/>
      </c>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c r="BG460" s="34"/>
      <c r="BH460" s="34"/>
      <c r="BI460" s="34"/>
    </row>
    <row r="461" spans="1:61" s="183" customFormat="1" ht="20.100000000000001" customHeight="1" x14ac:dyDescent="0.15">
      <c r="A461" s="213">
        <v>451</v>
      </c>
      <c r="B461" s="136"/>
      <c r="C461" s="258"/>
      <c r="D461" s="258"/>
      <c r="E461" s="258"/>
      <c r="F461" s="258"/>
      <c r="G461" s="4"/>
      <c r="H461" s="5"/>
      <c r="I461" s="212"/>
      <c r="J461" s="254" t="str">
        <f>IF($H461="","",VLOOKUP($H461,TSギフト商品コード!$A$1:$H$10000,2,0))</f>
        <v/>
      </c>
      <c r="K461" s="184" t="str">
        <f>IF($H461="","",IF(EXACT(ASC(VLOOKUP($H461,TSギフト商品コード!$A$1:$H$10000,8,0)),1),VLOOKUP($H461,TSギフト商品コード!$A$1:$H$10000,3,0),ROUNDDOWN((1-$I$6)*VLOOKUP($H461,TSギフト商品コード!$A$1:$H$10000,3,0),0)))</f>
        <v/>
      </c>
      <c r="L461" s="185" t="str">
        <f t="shared" si="7"/>
        <v/>
      </c>
      <c r="M461" s="288"/>
      <c r="N461" s="5"/>
      <c r="O461" s="5"/>
      <c r="P461" s="5"/>
      <c r="Q461" s="5"/>
      <c r="R461" s="256"/>
      <c r="S461" s="256"/>
      <c r="T461" s="5"/>
      <c r="U461" s="5"/>
      <c r="V461" s="265"/>
      <c r="W461" s="34"/>
      <c r="X461" s="211" t="str">
        <f>IF($H461="","",IF(EXACT(ASC(VLOOKUP($H461,TSギフト商品コード!$A$2:$H$10000,8,0)),1),VLOOKUP($H461,TSギフト商品コード!$A$2:$H$10000,4,0),IF($I$6=0%,VLOOKUP($H461,TSギフト商品コード!$A$2:$H$10000,4,0),IF($I$6=3%,VLOOKUP($H461,TSギフト商品コード!$A$2:$H$10000,5,0),IF($I$6=5%,VLOOKUP($H461,TSギフト商品コード!$A$2:$H$10000,6,0),IF($I$6=10%,VLOOKUP($H461,TSギフト商品コード!$A$2:$H$10000,7,0),""))))))</f>
        <v/>
      </c>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c r="BG461" s="34"/>
      <c r="BH461" s="34"/>
      <c r="BI461" s="34"/>
    </row>
    <row r="462" spans="1:61" s="183" customFormat="1" ht="20.100000000000001" customHeight="1" x14ac:dyDescent="0.15">
      <c r="A462" s="213">
        <v>452</v>
      </c>
      <c r="B462" s="136"/>
      <c r="C462" s="258"/>
      <c r="D462" s="258"/>
      <c r="E462" s="258"/>
      <c r="F462" s="258"/>
      <c r="G462" s="4"/>
      <c r="H462" s="5"/>
      <c r="I462" s="212"/>
      <c r="J462" s="254" t="str">
        <f>IF($H462="","",VLOOKUP($H462,TSギフト商品コード!$A$1:$H$10000,2,0))</f>
        <v/>
      </c>
      <c r="K462" s="184" t="str">
        <f>IF($H462="","",IF(EXACT(ASC(VLOOKUP($H462,TSギフト商品コード!$A$1:$H$10000,8,0)),1),VLOOKUP($H462,TSギフト商品コード!$A$1:$H$10000,3,0),ROUNDDOWN((1-$I$6)*VLOOKUP($H462,TSギフト商品コード!$A$1:$H$10000,3,0),0)))</f>
        <v/>
      </c>
      <c r="L462" s="185" t="str">
        <f t="shared" si="7"/>
        <v/>
      </c>
      <c r="M462" s="288"/>
      <c r="N462" s="5"/>
      <c r="O462" s="5"/>
      <c r="P462" s="5"/>
      <c r="Q462" s="5"/>
      <c r="R462" s="256"/>
      <c r="S462" s="256"/>
      <c r="T462" s="5"/>
      <c r="U462" s="5"/>
      <c r="V462" s="265"/>
      <c r="W462" s="34"/>
      <c r="X462" s="211" t="str">
        <f>IF($H462="","",IF(EXACT(ASC(VLOOKUP($H462,TSギフト商品コード!$A$2:$H$10000,8,0)),1),VLOOKUP($H462,TSギフト商品コード!$A$2:$H$10000,4,0),IF($I$6=0%,VLOOKUP($H462,TSギフト商品コード!$A$2:$H$10000,4,0),IF($I$6=3%,VLOOKUP($H462,TSギフト商品コード!$A$2:$H$10000,5,0),IF($I$6=5%,VLOOKUP($H462,TSギフト商品コード!$A$2:$H$10000,6,0),IF($I$6=10%,VLOOKUP($H462,TSギフト商品コード!$A$2:$H$10000,7,0),""))))))</f>
        <v/>
      </c>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c r="BG462" s="34"/>
      <c r="BH462" s="34"/>
      <c r="BI462" s="34"/>
    </row>
    <row r="463" spans="1:61" s="183" customFormat="1" ht="20.100000000000001" customHeight="1" x14ac:dyDescent="0.15">
      <c r="A463" s="213">
        <v>453</v>
      </c>
      <c r="B463" s="136"/>
      <c r="C463" s="258"/>
      <c r="D463" s="258"/>
      <c r="E463" s="258"/>
      <c r="F463" s="258"/>
      <c r="G463" s="4"/>
      <c r="H463" s="5"/>
      <c r="I463" s="212"/>
      <c r="J463" s="254" t="str">
        <f>IF($H463="","",VLOOKUP($H463,TSギフト商品コード!$A$1:$H$10000,2,0))</f>
        <v/>
      </c>
      <c r="K463" s="184" t="str">
        <f>IF($H463="","",IF(EXACT(ASC(VLOOKUP($H463,TSギフト商品コード!$A$1:$H$10000,8,0)),1),VLOOKUP($H463,TSギフト商品コード!$A$1:$H$10000,3,0),ROUNDDOWN((1-$I$6)*VLOOKUP($H463,TSギフト商品コード!$A$1:$H$10000,3,0),0)))</f>
        <v/>
      </c>
      <c r="L463" s="185" t="str">
        <f t="shared" si="7"/>
        <v/>
      </c>
      <c r="M463" s="288"/>
      <c r="N463" s="5"/>
      <c r="O463" s="5"/>
      <c r="P463" s="5"/>
      <c r="Q463" s="5"/>
      <c r="R463" s="256"/>
      <c r="S463" s="256"/>
      <c r="T463" s="5"/>
      <c r="U463" s="5"/>
      <c r="V463" s="265"/>
      <c r="W463" s="34"/>
      <c r="X463" s="211" t="str">
        <f>IF($H463="","",IF(EXACT(ASC(VLOOKUP($H463,TSギフト商品コード!$A$2:$H$10000,8,0)),1),VLOOKUP($H463,TSギフト商品コード!$A$2:$H$10000,4,0),IF($I$6=0%,VLOOKUP($H463,TSギフト商品コード!$A$2:$H$10000,4,0),IF($I$6=3%,VLOOKUP($H463,TSギフト商品コード!$A$2:$H$10000,5,0),IF($I$6=5%,VLOOKUP($H463,TSギフト商品コード!$A$2:$H$10000,6,0),IF($I$6=10%,VLOOKUP($H463,TSギフト商品コード!$A$2:$H$10000,7,0),""))))))</f>
        <v/>
      </c>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c r="BG463" s="34"/>
      <c r="BH463" s="34"/>
      <c r="BI463" s="34"/>
    </row>
    <row r="464" spans="1:61" s="183" customFormat="1" ht="20.100000000000001" customHeight="1" x14ac:dyDescent="0.15">
      <c r="A464" s="213">
        <v>454</v>
      </c>
      <c r="B464" s="136"/>
      <c r="C464" s="258"/>
      <c r="D464" s="258"/>
      <c r="E464" s="258"/>
      <c r="F464" s="258"/>
      <c r="G464" s="4"/>
      <c r="H464" s="5"/>
      <c r="I464" s="212"/>
      <c r="J464" s="254" t="str">
        <f>IF($H464="","",VLOOKUP($H464,TSギフト商品コード!$A$1:$H$10000,2,0))</f>
        <v/>
      </c>
      <c r="K464" s="184" t="str">
        <f>IF($H464="","",IF(EXACT(ASC(VLOOKUP($H464,TSギフト商品コード!$A$1:$H$10000,8,0)),1),VLOOKUP($H464,TSギフト商品コード!$A$1:$H$10000,3,0),ROUNDDOWN((1-$I$6)*VLOOKUP($H464,TSギフト商品コード!$A$1:$H$10000,3,0),0)))</f>
        <v/>
      </c>
      <c r="L464" s="185" t="str">
        <f t="shared" si="7"/>
        <v/>
      </c>
      <c r="M464" s="288"/>
      <c r="N464" s="5"/>
      <c r="O464" s="5"/>
      <c r="P464" s="5"/>
      <c r="Q464" s="5"/>
      <c r="R464" s="256"/>
      <c r="S464" s="256"/>
      <c r="T464" s="5"/>
      <c r="U464" s="5"/>
      <c r="V464" s="265"/>
      <c r="W464" s="34"/>
      <c r="X464" s="211" t="str">
        <f>IF($H464="","",IF(EXACT(ASC(VLOOKUP($H464,TSギフト商品コード!$A$2:$H$10000,8,0)),1),VLOOKUP($H464,TSギフト商品コード!$A$2:$H$10000,4,0),IF($I$6=0%,VLOOKUP($H464,TSギフト商品コード!$A$2:$H$10000,4,0),IF($I$6=3%,VLOOKUP($H464,TSギフト商品コード!$A$2:$H$10000,5,0),IF($I$6=5%,VLOOKUP($H464,TSギフト商品コード!$A$2:$H$10000,6,0),IF($I$6=10%,VLOOKUP($H464,TSギフト商品コード!$A$2:$H$10000,7,0),""))))))</f>
        <v/>
      </c>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c r="BG464" s="34"/>
      <c r="BH464" s="34"/>
      <c r="BI464" s="34"/>
    </row>
    <row r="465" spans="1:61" s="183" customFormat="1" ht="20.100000000000001" customHeight="1" x14ac:dyDescent="0.15">
      <c r="A465" s="213">
        <v>455</v>
      </c>
      <c r="B465" s="136"/>
      <c r="C465" s="258"/>
      <c r="D465" s="258"/>
      <c r="E465" s="258"/>
      <c r="F465" s="258"/>
      <c r="G465" s="4"/>
      <c r="H465" s="5"/>
      <c r="I465" s="212"/>
      <c r="J465" s="254" t="str">
        <f>IF($H465="","",VLOOKUP($H465,TSギフト商品コード!$A$1:$H$10000,2,0))</f>
        <v/>
      </c>
      <c r="K465" s="184" t="str">
        <f>IF($H465="","",IF(EXACT(ASC(VLOOKUP($H465,TSギフト商品コード!$A$1:$H$10000,8,0)),1),VLOOKUP($H465,TSギフト商品コード!$A$1:$H$10000,3,0),ROUNDDOWN((1-$I$6)*VLOOKUP($H465,TSギフト商品コード!$A$1:$H$10000,3,0),0)))</f>
        <v/>
      </c>
      <c r="L465" s="185" t="str">
        <f t="shared" si="7"/>
        <v/>
      </c>
      <c r="M465" s="288"/>
      <c r="N465" s="5"/>
      <c r="O465" s="5"/>
      <c r="P465" s="5"/>
      <c r="Q465" s="5"/>
      <c r="R465" s="256"/>
      <c r="S465" s="256"/>
      <c r="T465" s="5"/>
      <c r="U465" s="5"/>
      <c r="V465" s="265"/>
      <c r="W465" s="34"/>
      <c r="X465" s="211" t="str">
        <f>IF($H465="","",IF(EXACT(ASC(VLOOKUP($H465,TSギフト商品コード!$A$2:$H$10000,8,0)),1),VLOOKUP($H465,TSギフト商品コード!$A$2:$H$10000,4,0),IF($I$6=0%,VLOOKUP($H465,TSギフト商品コード!$A$2:$H$10000,4,0),IF($I$6=3%,VLOOKUP($H465,TSギフト商品コード!$A$2:$H$10000,5,0),IF($I$6=5%,VLOOKUP($H465,TSギフト商品コード!$A$2:$H$10000,6,0),IF($I$6=10%,VLOOKUP($H465,TSギフト商品コード!$A$2:$H$10000,7,0),""))))))</f>
        <v/>
      </c>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c r="BG465" s="34"/>
      <c r="BH465" s="34"/>
      <c r="BI465" s="34"/>
    </row>
    <row r="466" spans="1:61" s="183" customFormat="1" ht="20.100000000000001" customHeight="1" x14ac:dyDescent="0.15">
      <c r="A466" s="213">
        <v>456</v>
      </c>
      <c r="B466" s="136"/>
      <c r="C466" s="258"/>
      <c r="D466" s="258"/>
      <c r="E466" s="258"/>
      <c r="F466" s="258"/>
      <c r="G466" s="4"/>
      <c r="H466" s="5"/>
      <c r="I466" s="212"/>
      <c r="J466" s="254" t="str">
        <f>IF($H466="","",VLOOKUP($H466,TSギフト商品コード!$A$1:$H$10000,2,0))</f>
        <v/>
      </c>
      <c r="K466" s="184" t="str">
        <f>IF($H466="","",IF(EXACT(ASC(VLOOKUP($H466,TSギフト商品コード!$A$1:$H$10000,8,0)),1),VLOOKUP($H466,TSギフト商品コード!$A$1:$H$10000,3,0),ROUNDDOWN((1-$I$6)*VLOOKUP($H466,TSギフト商品コード!$A$1:$H$10000,3,0),0)))</f>
        <v/>
      </c>
      <c r="L466" s="185" t="str">
        <f t="shared" si="7"/>
        <v/>
      </c>
      <c r="M466" s="288"/>
      <c r="N466" s="5"/>
      <c r="O466" s="5"/>
      <c r="P466" s="5"/>
      <c r="Q466" s="5"/>
      <c r="R466" s="256"/>
      <c r="S466" s="256"/>
      <c r="T466" s="5"/>
      <c r="U466" s="5"/>
      <c r="V466" s="265"/>
      <c r="W466" s="34"/>
      <c r="X466" s="211" t="str">
        <f>IF($H466="","",IF(EXACT(ASC(VLOOKUP($H466,TSギフト商品コード!$A$2:$H$10000,8,0)),1),VLOOKUP($H466,TSギフト商品コード!$A$2:$H$10000,4,0),IF($I$6=0%,VLOOKUP($H466,TSギフト商品コード!$A$2:$H$10000,4,0),IF($I$6=3%,VLOOKUP($H466,TSギフト商品コード!$A$2:$H$10000,5,0),IF($I$6=5%,VLOOKUP($H466,TSギフト商品コード!$A$2:$H$10000,6,0),IF($I$6=10%,VLOOKUP($H466,TSギフト商品コード!$A$2:$H$10000,7,0),""))))))</f>
        <v/>
      </c>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c r="BG466" s="34"/>
      <c r="BH466" s="34"/>
      <c r="BI466" s="34"/>
    </row>
    <row r="467" spans="1:61" s="183" customFormat="1" ht="20.100000000000001" customHeight="1" x14ac:dyDescent="0.15">
      <c r="A467" s="213">
        <v>457</v>
      </c>
      <c r="B467" s="136"/>
      <c r="C467" s="258"/>
      <c r="D467" s="258"/>
      <c r="E467" s="258"/>
      <c r="F467" s="258"/>
      <c r="G467" s="4"/>
      <c r="H467" s="5"/>
      <c r="I467" s="212"/>
      <c r="J467" s="254" t="str">
        <f>IF($H467="","",VLOOKUP($H467,TSギフト商品コード!$A$1:$H$10000,2,0))</f>
        <v/>
      </c>
      <c r="K467" s="184" t="str">
        <f>IF($H467="","",IF(EXACT(ASC(VLOOKUP($H467,TSギフト商品コード!$A$1:$H$10000,8,0)),1),VLOOKUP($H467,TSギフト商品コード!$A$1:$H$10000,3,0),ROUNDDOWN((1-$I$6)*VLOOKUP($H467,TSギフト商品コード!$A$1:$H$10000,3,0),0)))</f>
        <v/>
      </c>
      <c r="L467" s="185" t="str">
        <f t="shared" si="7"/>
        <v/>
      </c>
      <c r="M467" s="288"/>
      <c r="N467" s="5"/>
      <c r="O467" s="5"/>
      <c r="P467" s="5"/>
      <c r="Q467" s="5"/>
      <c r="R467" s="256"/>
      <c r="S467" s="256"/>
      <c r="T467" s="5"/>
      <c r="U467" s="5"/>
      <c r="V467" s="265"/>
      <c r="W467" s="34"/>
      <c r="X467" s="211" t="str">
        <f>IF($H467="","",IF(EXACT(ASC(VLOOKUP($H467,TSギフト商品コード!$A$2:$H$10000,8,0)),1),VLOOKUP($H467,TSギフト商品コード!$A$2:$H$10000,4,0),IF($I$6=0%,VLOOKUP($H467,TSギフト商品コード!$A$2:$H$10000,4,0),IF($I$6=3%,VLOOKUP($H467,TSギフト商品コード!$A$2:$H$10000,5,0),IF($I$6=5%,VLOOKUP($H467,TSギフト商品コード!$A$2:$H$10000,6,0),IF($I$6=10%,VLOOKUP($H467,TSギフト商品コード!$A$2:$H$10000,7,0),""))))))</f>
        <v/>
      </c>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c r="BG467" s="34"/>
      <c r="BH467" s="34"/>
      <c r="BI467" s="34"/>
    </row>
    <row r="468" spans="1:61" s="183" customFormat="1" ht="20.100000000000001" customHeight="1" x14ac:dyDescent="0.15">
      <c r="A468" s="213">
        <v>458</v>
      </c>
      <c r="B468" s="136"/>
      <c r="C468" s="258"/>
      <c r="D468" s="258"/>
      <c r="E468" s="258"/>
      <c r="F468" s="258"/>
      <c r="G468" s="4"/>
      <c r="H468" s="5"/>
      <c r="I468" s="212"/>
      <c r="J468" s="254" t="str">
        <f>IF($H468="","",VLOOKUP($H468,TSギフト商品コード!$A$1:$H$10000,2,0))</f>
        <v/>
      </c>
      <c r="K468" s="184" t="str">
        <f>IF($H468="","",IF(EXACT(ASC(VLOOKUP($H468,TSギフト商品コード!$A$1:$H$10000,8,0)),1),VLOOKUP($H468,TSギフト商品コード!$A$1:$H$10000,3,0),ROUNDDOWN((1-$I$6)*VLOOKUP($H468,TSギフト商品コード!$A$1:$H$10000,3,0),0)))</f>
        <v/>
      </c>
      <c r="L468" s="185" t="str">
        <f t="shared" si="7"/>
        <v/>
      </c>
      <c r="M468" s="288"/>
      <c r="N468" s="5"/>
      <c r="O468" s="5"/>
      <c r="P468" s="5"/>
      <c r="Q468" s="5"/>
      <c r="R468" s="256"/>
      <c r="S468" s="256"/>
      <c r="T468" s="5"/>
      <c r="U468" s="5"/>
      <c r="V468" s="265"/>
      <c r="W468" s="34"/>
      <c r="X468" s="211" t="str">
        <f>IF($H468="","",IF(EXACT(ASC(VLOOKUP($H468,TSギフト商品コード!$A$2:$H$10000,8,0)),1),VLOOKUP($H468,TSギフト商品コード!$A$2:$H$10000,4,0),IF($I$6=0%,VLOOKUP($H468,TSギフト商品コード!$A$2:$H$10000,4,0),IF($I$6=3%,VLOOKUP($H468,TSギフト商品コード!$A$2:$H$10000,5,0),IF($I$6=5%,VLOOKUP($H468,TSギフト商品コード!$A$2:$H$10000,6,0),IF($I$6=10%,VLOOKUP($H468,TSギフト商品コード!$A$2:$H$10000,7,0),""))))))</f>
        <v/>
      </c>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c r="BG468" s="34"/>
      <c r="BH468" s="34"/>
      <c r="BI468" s="34"/>
    </row>
    <row r="469" spans="1:61" s="183" customFormat="1" ht="20.100000000000001" customHeight="1" x14ac:dyDescent="0.15">
      <c r="A469" s="213">
        <v>459</v>
      </c>
      <c r="B469" s="136"/>
      <c r="C469" s="258"/>
      <c r="D469" s="258"/>
      <c r="E469" s="258"/>
      <c r="F469" s="258"/>
      <c r="G469" s="4"/>
      <c r="H469" s="5"/>
      <c r="I469" s="212"/>
      <c r="J469" s="254" t="str">
        <f>IF($H469="","",VLOOKUP($H469,TSギフト商品コード!$A$1:$H$10000,2,0))</f>
        <v/>
      </c>
      <c r="K469" s="184" t="str">
        <f>IF($H469="","",IF(EXACT(ASC(VLOOKUP($H469,TSギフト商品コード!$A$1:$H$10000,8,0)),1),VLOOKUP($H469,TSギフト商品コード!$A$1:$H$10000,3,0),ROUNDDOWN((1-$I$6)*VLOOKUP($H469,TSギフト商品コード!$A$1:$H$10000,3,0),0)))</f>
        <v/>
      </c>
      <c r="L469" s="185" t="str">
        <f t="shared" si="7"/>
        <v/>
      </c>
      <c r="M469" s="288"/>
      <c r="N469" s="5"/>
      <c r="O469" s="5"/>
      <c r="P469" s="5"/>
      <c r="Q469" s="5"/>
      <c r="R469" s="256"/>
      <c r="S469" s="256"/>
      <c r="T469" s="5"/>
      <c r="U469" s="5"/>
      <c r="V469" s="265"/>
      <c r="W469" s="34"/>
      <c r="X469" s="211" t="str">
        <f>IF($H469="","",IF(EXACT(ASC(VLOOKUP($H469,TSギフト商品コード!$A$2:$H$10000,8,0)),1),VLOOKUP($H469,TSギフト商品コード!$A$2:$H$10000,4,0),IF($I$6=0%,VLOOKUP($H469,TSギフト商品コード!$A$2:$H$10000,4,0),IF($I$6=3%,VLOOKUP($H469,TSギフト商品コード!$A$2:$H$10000,5,0),IF($I$6=5%,VLOOKUP($H469,TSギフト商品コード!$A$2:$H$10000,6,0),IF($I$6=10%,VLOOKUP($H469,TSギフト商品コード!$A$2:$H$10000,7,0),""))))))</f>
        <v/>
      </c>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c r="BG469" s="34"/>
      <c r="BH469" s="34"/>
      <c r="BI469" s="34"/>
    </row>
    <row r="470" spans="1:61" s="183" customFormat="1" ht="20.100000000000001" customHeight="1" x14ac:dyDescent="0.15">
      <c r="A470" s="213">
        <v>460</v>
      </c>
      <c r="B470" s="136"/>
      <c r="C470" s="258"/>
      <c r="D470" s="258"/>
      <c r="E470" s="258"/>
      <c r="F470" s="258"/>
      <c r="G470" s="4"/>
      <c r="H470" s="5"/>
      <c r="I470" s="212"/>
      <c r="J470" s="254" t="str">
        <f>IF($H470="","",VLOOKUP($H470,TSギフト商品コード!$A$1:$H$10000,2,0))</f>
        <v/>
      </c>
      <c r="K470" s="184" t="str">
        <f>IF($H470="","",IF(EXACT(ASC(VLOOKUP($H470,TSギフト商品コード!$A$1:$H$10000,8,0)),1),VLOOKUP($H470,TSギフト商品コード!$A$1:$H$10000,3,0),ROUNDDOWN((1-$I$6)*VLOOKUP($H470,TSギフト商品コード!$A$1:$H$10000,3,0),0)))</f>
        <v/>
      </c>
      <c r="L470" s="185" t="str">
        <f t="shared" si="7"/>
        <v/>
      </c>
      <c r="M470" s="288"/>
      <c r="N470" s="5"/>
      <c r="O470" s="5"/>
      <c r="P470" s="5"/>
      <c r="Q470" s="5"/>
      <c r="R470" s="256"/>
      <c r="S470" s="256"/>
      <c r="T470" s="5"/>
      <c r="U470" s="5"/>
      <c r="V470" s="265"/>
      <c r="W470" s="34"/>
      <c r="X470" s="211" t="str">
        <f>IF($H470="","",IF(EXACT(ASC(VLOOKUP($H470,TSギフト商品コード!$A$2:$H$10000,8,0)),1),VLOOKUP($H470,TSギフト商品コード!$A$2:$H$10000,4,0),IF($I$6=0%,VLOOKUP($H470,TSギフト商品コード!$A$2:$H$10000,4,0),IF($I$6=3%,VLOOKUP($H470,TSギフト商品コード!$A$2:$H$10000,5,0),IF($I$6=5%,VLOOKUP($H470,TSギフト商品コード!$A$2:$H$10000,6,0),IF($I$6=10%,VLOOKUP($H470,TSギフト商品コード!$A$2:$H$10000,7,0),""))))))</f>
        <v/>
      </c>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c r="BG470" s="34"/>
      <c r="BH470" s="34"/>
      <c r="BI470" s="34"/>
    </row>
    <row r="471" spans="1:61" s="183" customFormat="1" ht="20.100000000000001" customHeight="1" x14ac:dyDescent="0.15">
      <c r="A471" s="213">
        <v>461</v>
      </c>
      <c r="B471" s="136"/>
      <c r="C471" s="258"/>
      <c r="D471" s="258"/>
      <c r="E471" s="258"/>
      <c r="F471" s="258"/>
      <c r="G471" s="4"/>
      <c r="H471" s="5"/>
      <c r="I471" s="212"/>
      <c r="J471" s="254" t="str">
        <f>IF($H471="","",VLOOKUP($H471,TSギフト商品コード!$A$1:$H$10000,2,0))</f>
        <v/>
      </c>
      <c r="K471" s="184" t="str">
        <f>IF($H471="","",IF(EXACT(ASC(VLOOKUP($H471,TSギフト商品コード!$A$1:$H$10000,8,0)),1),VLOOKUP($H471,TSギフト商品コード!$A$1:$H$10000,3,0),ROUNDDOWN((1-$I$6)*VLOOKUP($H471,TSギフト商品コード!$A$1:$H$10000,3,0),0)))</f>
        <v/>
      </c>
      <c r="L471" s="185" t="str">
        <f t="shared" si="7"/>
        <v/>
      </c>
      <c r="M471" s="288"/>
      <c r="N471" s="5"/>
      <c r="O471" s="5"/>
      <c r="P471" s="5"/>
      <c r="Q471" s="5"/>
      <c r="R471" s="256"/>
      <c r="S471" s="256"/>
      <c r="T471" s="5"/>
      <c r="U471" s="5"/>
      <c r="V471" s="265"/>
      <c r="W471" s="34"/>
      <c r="X471" s="211" t="str">
        <f>IF($H471="","",IF(EXACT(ASC(VLOOKUP($H471,TSギフト商品コード!$A$2:$H$10000,8,0)),1),VLOOKUP($H471,TSギフト商品コード!$A$2:$H$10000,4,0),IF($I$6=0%,VLOOKUP($H471,TSギフト商品コード!$A$2:$H$10000,4,0),IF($I$6=3%,VLOOKUP($H471,TSギフト商品コード!$A$2:$H$10000,5,0),IF($I$6=5%,VLOOKUP($H471,TSギフト商品コード!$A$2:$H$10000,6,0),IF($I$6=10%,VLOOKUP($H471,TSギフト商品コード!$A$2:$H$10000,7,0),""))))))</f>
        <v/>
      </c>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c r="BG471" s="34"/>
      <c r="BH471" s="34"/>
      <c r="BI471" s="34"/>
    </row>
    <row r="472" spans="1:61" s="183" customFormat="1" ht="20.100000000000001" customHeight="1" x14ac:dyDescent="0.15">
      <c r="A472" s="213">
        <v>462</v>
      </c>
      <c r="B472" s="136"/>
      <c r="C472" s="258"/>
      <c r="D472" s="258"/>
      <c r="E472" s="258"/>
      <c r="F472" s="258"/>
      <c r="G472" s="4"/>
      <c r="H472" s="5"/>
      <c r="I472" s="212"/>
      <c r="J472" s="254" t="str">
        <f>IF($H472="","",VLOOKUP($H472,TSギフト商品コード!$A$1:$H$10000,2,0))</f>
        <v/>
      </c>
      <c r="K472" s="184" t="str">
        <f>IF($H472="","",IF(EXACT(ASC(VLOOKUP($H472,TSギフト商品コード!$A$1:$H$10000,8,0)),1),VLOOKUP($H472,TSギフト商品コード!$A$1:$H$10000,3,0),ROUNDDOWN((1-$I$6)*VLOOKUP($H472,TSギフト商品コード!$A$1:$H$10000,3,0),0)))</f>
        <v/>
      </c>
      <c r="L472" s="185" t="str">
        <f t="shared" si="7"/>
        <v/>
      </c>
      <c r="M472" s="288"/>
      <c r="N472" s="5"/>
      <c r="O472" s="5"/>
      <c r="P472" s="5"/>
      <c r="Q472" s="5"/>
      <c r="R472" s="256"/>
      <c r="S472" s="256"/>
      <c r="T472" s="5"/>
      <c r="U472" s="5"/>
      <c r="V472" s="265"/>
      <c r="W472" s="34"/>
      <c r="X472" s="211" t="str">
        <f>IF($H472="","",IF(EXACT(ASC(VLOOKUP($H472,TSギフト商品コード!$A$2:$H$10000,8,0)),1),VLOOKUP($H472,TSギフト商品コード!$A$2:$H$10000,4,0),IF($I$6=0%,VLOOKUP($H472,TSギフト商品コード!$A$2:$H$10000,4,0),IF($I$6=3%,VLOOKUP($H472,TSギフト商品コード!$A$2:$H$10000,5,0),IF($I$6=5%,VLOOKUP($H472,TSギフト商品コード!$A$2:$H$10000,6,0),IF($I$6=10%,VLOOKUP($H472,TSギフト商品コード!$A$2:$H$10000,7,0),""))))))</f>
        <v/>
      </c>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c r="BG472" s="34"/>
      <c r="BH472" s="34"/>
      <c r="BI472" s="34"/>
    </row>
    <row r="473" spans="1:61" s="183" customFormat="1" ht="20.100000000000001" customHeight="1" x14ac:dyDescent="0.15">
      <c r="A473" s="213">
        <v>463</v>
      </c>
      <c r="B473" s="136"/>
      <c r="C473" s="258"/>
      <c r="D473" s="258"/>
      <c r="E473" s="258"/>
      <c r="F473" s="258"/>
      <c r="G473" s="4"/>
      <c r="H473" s="5"/>
      <c r="I473" s="212"/>
      <c r="J473" s="254" t="str">
        <f>IF($H473="","",VLOOKUP($H473,TSギフト商品コード!$A$1:$H$10000,2,0))</f>
        <v/>
      </c>
      <c r="K473" s="184" t="str">
        <f>IF($H473="","",IF(EXACT(ASC(VLOOKUP($H473,TSギフト商品コード!$A$1:$H$10000,8,0)),1),VLOOKUP($H473,TSギフト商品コード!$A$1:$H$10000,3,0),ROUNDDOWN((1-$I$6)*VLOOKUP($H473,TSギフト商品コード!$A$1:$H$10000,3,0),0)))</f>
        <v/>
      </c>
      <c r="L473" s="185" t="str">
        <f t="shared" si="7"/>
        <v/>
      </c>
      <c r="M473" s="288"/>
      <c r="N473" s="5"/>
      <c r="O473" s="5"/>
      <c r="P473" s="5"/>
      <c r="Q473" s="5"/>
      <c r="R473" s="256"/>
      <c r="S473" s="256"/>
      <c r="T473" s="5"/>
      <c r="U473" s="5"/>
      <c r="V473" s="265"/>
      <c r="W473" s="34"/>
      <c r="X473" s="211" t="str">
        <f>IF($H473="","",IF(EXACT(ASC(VLOOKUP($H473,TSギフト商品コード!$A$2:$H$10000,8,0)),1),VLOOKUP($H473,TSギフト商品コード!$A$2:$H$10000,4,0),IF($I$6=0%,VLOOKUP($H473,TSギフト商品コード!$A$2:$H$10000,4,0),IF($I$6=3%,VLOOKUP($H473,TSギフト商品コード!$A$2:$H$10000,5,0),IF($I$6=5%,VLOOKUP($H473,TSギフト商品コード!$A$2:$H$10000,6,0),IF($I$6=10%,VLOOKUP($H473,TSギフト商品コード!$A$2:$H$10000,7,0),""))))))</f>
        <v/>
      </c>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c r="BG473" s="34"/>
      <c r="BH473" s="34"/>
      <c r="BI473" s="34"/>
    </row>
    <row r="474" spans="1:61" s="183" customFormat="1" ht="20.100000000000001" customHeight="1" x14ac:dyDescent="0.15">
      <c r="A474" s="213">
        <v>464</v>
      </c>
      <c r="B474" s="136"/>
      <c r="C474" s="258"/>
      <c r="D474" s="258"/>
      <c r="E474" s="258"/>
      <c r="F474" s="258"/>
      <c r="G474" s="4"/>
      <c r="H474" s="5"/>
      <c r="I474" s="212"/>
      <c r="J474" s="254" t="str">
        <f>IF($H474="","",VLOOKUP($H474,TSギフト商品コード!$A$1:$H$10000,2,0))</f>
        <v/>
      </c>
      <c r="K474" s="184" t="str">
        <f>IF($H474="","",IF(EXACT(ASC(VLOOKUP($H474,TSギフト商品コード!$A$1:$H$10000,8,0)),1),VLOOKUP($H474,TSギフト商品コード!$A$1:$H$10000,3,0),ROUNDDOWN((1-$I$6)*VLOOKUP($H474,TSギフト商品コード!$A$1:$H$10000,3,0),0)))</f>
        <v/>
      </c>
      <c r="L474" s="185" t="str">
        <f t="shared" si="7"/>
        <v/>
      </c>
      <c r="M474" s="288"/>
      <c r="N474" s="5"/>
      <c r="O474" s="5"/>
      <c r="P474" s="5"/>
      <c r="Q474" s="5"/>
      <c r="R474" s="256"/>
      <c r="S474" s="256"/>
      <c r="T474" s="5"/>
      <c r="U474" s="5"/>
      <c r="V474" s="265"/>
      <c r="W474" s="34"/>
      <c r="X474" s="211" t="str">
        <f>IF($H474="","",IF(EXACT(ASC(VLOOKUP($H474,TSギフト商品コード!$A$2:$H$10000,8,0)),1),VLOOKUP($H474,TSギフト商品コード!$A$2:$H$10000,4,0),IF($I$6=0%,VLOOKUP($H474,TSギフト商品コード!$A$2:$H$10000,4,0),IF($I$6=3%,VLOOKUP($H474,TSギフト商品コード!$A$2:$H$10000,5,0),IF($I$6=5%,VLOOKUP($H474,TSギフト商品コード!$A$2:$H$10000,6,0),IF($I$6=10%,VLOOKUP($H474,TSギフト商品コード!$A$2:$H$10000,7,0),""))))))</f>
        <v/>
      </c>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c r="BG474" s="34"/>
      <c r="BH474" s="34"/>
      <c r="BI474" s="34"/>
    </row>
    <row r="475" spans="1:61" s="183" customFormat="1" ht="20.100000000000001" customHeight="1" x14ac:dyDescent="0.15">
      <c r="A475" s="213">
        <v>465</v>
      </c>
      <c r="B475" s="136"/>
      <c r="C475" s="258"/>
      <c r="D475" s="258"/>
      <c r="E475" s="258"/>
      <c r="F475" s="258"/>
      <c r="G475" s="4"/>
      <c r="H475" s="5"/>
      <c r="I475" s="212"/>
      <c r="J475" s="254" t="str">
        <f>IF($H475="","",VLOOKUP($H475,TSギフト商品コード!$A$1:$H$10000,2,0))</f>
        <v/>
      </c>
      <c r="K475" s="184" t="str">
        <f>IF($H475="","",IF(EXACT(ASC(VLOOKUP($H475,TSギフト商品コード!$A$1:$H$10000,8,0)),1),VLOOKUP($H475,TSギフト商品コード!$A$1:$H$10000,3,0),ROUNDDOWN((1-$I$6)*VLOOKUP($H475,TSギフト商品コード!$A$1:$H$10000,3,0),0)))</f>
        <v/>
      </c>
      <c r="L475" s="185" t="str">
        <f t="shared" si="7"/>
        <v/>
      </c>
      <c r="M475" s="288"/>
      <c r="N475" s="5"/>
      <c r="O475" s="5"/>
      <c r="P475" s="5"/>
      <c r="Q475" s="5"/>
      <c r="R475" s="256"/>
      <c r="S475" s="256"/>
      <c r="T475" s="5"/>
      <c r="U475" s="5"/>
      <c r="V475" s="265"/>
      <c r="W475" s="34"/>
      <c r="X475" s="211" t="str">
        <f>IF($H475="","",IF(EXACT(ASC(VLOOKUP($H475,TSギフト商品コード!$A$2:$H$10000,8,0)),1),VLOOKUP($H475,TSギフト商品コード!$A$2:$H$10000,4,0),IF($I$6=0%,VLOOKUP($H475,TSギフト商品コード!$A$2:$H$10000,4,0),IF($I$6=3%,VLOOKUP($H475,TSギフト商品コード!$A$2:$H$10000,5,0),IF($I$6=5%,VLOOKUP($H475,TSギフト商品コード!$A$2:$H$10000,6,0),IF($I$6=10%,VLOOKUP($H475,TSギフト商品コード!$A$2:$H$10000,7,0),""))))))</f>
        <v/>
      </c>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c r="BG475" s="34"/>
      <c r="BH475" s="34"/>
      <c r="BI475" s="34"/>
    </row>
    <row r="476" spans="1:61" s="183" customFormat="1" ht="20.100000000000001" customHeight="1" x14ac:dyDescent="0.15">
      <c r="A476" s="213">
        <v>466</v>
      </c>
      <c r="B476" s="136"/>
      <c r="C476" s="258"/>
      <c r="D476" s="258"/>
      <c r="E476" s="258"/>
      <c r="F476" s="258"/>
      <c r="G476" s="4"/>
      <c r="H476" s="5"/>
      <c r="I476" s="212"/>
      <c r="J476" s="254" t="str">
        <f>IF($H476="","",VLOOKUP($H476,TSギフト商品コード!$A$1:$H$10000,2,0))</f>
        <v/>
      </c>
      <c r="K476" s="184" t="str">
        <f>IF($H476="","",IF(EXACT(ASC(VLOOKUP($H476,TSギフト商品コード!$A$1:$H$10000,8,0)),1),VLOOKUP($H476,TSギフト商品コード!$A$1:$H$10000,3,0),ROUNDDOWN((1-$I$6)*VLOOKUP($H476,TSギフト商品コード!$A$1:$H$10000,3,0),0)))</f>
        <v/>
      </c>
      <c r="L476" s="185" t="str">
        <f t="shared" si="7"/>
        <v/>
      </c>
      <c r="M476" s="288"/>
      <c r="N476" s="5"/>
      <c r="O476" s="5"/>
      <c r="P476" s="5"/>
      <c r="Q476" s="5"/>
      <c r="R476" s="256"/>
      <c r="S476" s="256"/>
      <c r="T476" s="5"/>
      <c r="U476" s="5"/>
      <c r="V476" s="265"/>
      <c r="W476" s="34"/>
      <c r="X476" s="211" t="str">
        <f>IF($H476="","",IF(EXACT(ASC(VLOOKUP($H476,TSギフト商品コード!$A$2:$H$10000,8,0)),1),VLOOKUP($H476,TSギフト商品コード!$A$2:$H$10000,4,0),IF($I$6=0%,VLOOKUP($H476,TSギフト商品コード!$A$2:$H$10000,4,0),IF($I$6=3%,VLOOKUP($H476,TSギフト商品コード!$A$2:$H$10000,5,0),IF($I$6=5%,VLOOKUP($H476,TSギフト商品コード!$A$2:$H$10000,6,0),IF($I$6=10%,VLOOKUP($H476,TSギフト商品コード!$A$2:$H$10000,7,0),""))))))</f>
        <v/>
      </c>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c r="BG476" s="34"/>
      <c r="BH476" s="34"/>
      <c r="BI476" s="34"/>
    </row>
    <row r="477" spans="1:61" s="183" customFormat="1" ht="20.100000000000001" customHeight="1" x14ac:dyDescent="0.15">
      <c r="A477" s="213">
        <v>467</v>
      </c>
      <c r="B477" s="136"/>
      <c r="C477" s="258"/>
      <c r="D477" s="258"/>
      <c r="E477" s="258"/>
      <c r="F477" s="258"/>
      <c r="G477" s="4"/>
      <c r="H477" s="5"/>
      <c r="I477" s="212"/>
      <c r="J477" s="254" t="str">
        <f>IF($H477="","",VLOOKUP($H477,TSギフト商品コード!$A$1:$H$10000,2,0))</f>
        <v/>
      </c>
      <c r="K477" s="184" t="str">
        <f>IF($H477="","",IF(EXACT(ASC(VLOOKUP($H477,TSギフト商品コード!$A$1:$H$10000,8,0)),1),VLOOKUP($H477,TSギフト商品コード!$A$1:$H$10000,3,0),ROUNDDOWN((1-$I$6)*VLOOKUP($H477,TSギフト商品コード!$A$1:$H$10000,3,0),0)))</f>
        <v/>
      </c>
      <c r="L477" s="185" t="str">
        <f t="shared" si="7"/>
        <v/>
      </c>
      <c r="M477" s="288"/>
      <c r="N477" s="5"/>
      <c r="O477" s="5"/>
      <c r="P477" s="5"/>
      <c r="Q477" s="5"/>
      <c r="R477" s="256"/>
      <c r="S477" s="256"/>
      <c r="T477" s="5"/>
      <c r="U477" s="5"/>
      <c r="V477" s="265"/>
      <c r="W477" s="34"/>
      <c r="X477" s="211" t="str">
        <f>IF($H477="","",IF(EXACT(ASC(VLOOKUP($H477,TSギフト商品コード!$A$2:$H$10000,8,0)),1),VLOOKUP($H477,TSギフト商品コード!$A$2:$H$10000,4,0),IF($I$6=0%,VLOOKUP($H477,TSギフト商品コード!$A$2:$H$10000,4,0),IF($I$6=3%,VLOOKUP($H477,TSギフト商品コード!$A$2:$H$10000,5,0),IF($I$6=5%,VLOOKUP($H477,TSギフト商品コード!$A$2:$H$10000,6,0),IF($I$6=10%,VLOOKUP($H477,TSギフト商品コード!$A$2:$H$10000,7,0),""))))))</f>
        <v/>
      </c>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c r="BG477" s="34"/>
      <c r="BH477" s="34"/>
      <c r="BI477" s="34"/>
    </row>
    <row r="478" spans="1:61" s="183" customFormat="1" ht="20.100000000000001" customHeight="1" x14ac:dyDescent="0.15">
      <c r="A478" s="213">
        <v>468</v>
      </c>
      <c r="B478" s="136"/>
      <c r="C478" s="258"/>
      <c r="D478" s="258"/>
      <c r="E478" s="258"/>
      <c r="F478" s="258"/>
      <c r="G478" s="4"/>
      <c r="H478" s="5"/>
      <c r="I478" s="212"/>
      <c r="J478" s="254" t="str">
        <f>IF($H478="","",VLOOKUP($H478,TSギフト商品コード!$A$1:$H$10000,2,0))</f>
        <v/>
      </c>
      <c r="K478" s="184" t="str">
        <f>IF($H478="","",IF(EXACT(ASC(VLOOKUP($H478,TSギフト商品コード!$A$1:$H$10000,8,0)),1),VLOOKUP($H478,TSギフト商品コード!$A$1:$H$10000,3,0),ROUNDDOWN((1-$I$6)*VLOOKUP($H478,TSギフト商品コード!$A$1:$H$10000,3,0),0)))</f>
        <v/>
      </c>
      <c r="L478" s="185" t="str">
        <f t="shared" si="7"/>
        <v/>
      </c>
      <c r="M478" s="288"/>
      <c r="N478" s="5"/>
      <c r="O478" s="5"/>
      <c r="P478" s="5"/>
      <c r="Q478" s="5"/>
      <c r="R478" s="256"/>
      <c r="S478" s="256"/>
      <c r="T478" s="5"/>
      <c r="U478" s="5"/>
      <c r="V478" s="265"/>
      <c r="W478" s="34"/>
      <c r="X478" s="211" t="str">
        <f>IF($H478="","",IF(EXACT(ASC(VLOOKUP($H478,TSギフト商品コード!$A$2:$H$10000,8,0)),1),VLOOKUP($H478,TSギフト商品コード!$A$2:$H$10000,4,0),IF($I$6=0%,VLOOKUP($H478,TSギフト商品コード!$A$2:$H$10000,4,0),IF($I$6=3%,VLOOKUP($H478,TSギフト商品コード!$A$2:$H$10000,5,0),IF($I$6=5%,VLOOKUP($H478,TSギフト商品コード!$A$2:$H$10000,6,0),IF($I$6=10%,VLOOKUP($H478,TSギフト商品コード!$A$2:$H$10000,7,0),""))))))</f>
        <v/>
      </c>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c r="BG478" s="34"/>
      <c r="BH478" s="34"/>
      <c r="BI478" s="34"/>
    </row>
    <row r="479" spans="1:61" s="183" customFormat="1" ht="20.100000000000001" customHeight="1" x14ac:dyDescent="0.15">
      <c r="A479" s="213">
        <v>469</v>
      </c>
      <c r="B479" s="136"/>
      <c r="C479" s="258"/>
      <c r="D479" s="258"/>
      <c r="E479" s="258"/>
      <c r="F479" s="258"/>
      <c r="G479" s="4"/>
      <c r="H479" s="5"/>
      <c r="I479" s="212"/>
      <c r="J479" s="254" t="str">
        <f>IF($H479="","",VLOOKUP($H479,TSギフト商品コード!$A$1:$H$10000,2,0))</f>
        <v/>
      </c>
      <c r="K479" s="184" t="str">
        <f>IF($H479="","",IF(EXACT(ASC(VLOOKUP($H479,TSギフト商品コード!$A$1:$H$10000,8,0)),1),VLOOKUP($H479,TSギフト商品コード!$A$1:$H$10000,3,0),ROUNDDOWN((1-$I$6)*VLOOKUP($H479,TSギフト商品コード!$A$1:$H$10000,3,0),0)))</f>
        <v/>
      </c>
      <c r="L479" s="185" t="str">
        <f t="shared" si="7"/>
        <v/>
      </c>
      <c r="M479" s="288"/>
      <c r="N479" s="5"/>
      <c r="O479" s="5"/>
      <c r="P479" s="5"/>
      <c r="Q479" s="5"/>
      <c r="R479" s="256"/>
      <c r="S479" s="256"/>
      <c r="T479" s="5"/>
      <c r="U479" s="5"/>
      <c r="V479" s="265"/>
      <c r="W479" s="34"/>
      <c r="X479" s="211" t="str">
        <f>IF($H479="","",IF(EXACT(ASC(VLOOKUP($H479,TSギフト商品コード!$A$2:$H$10000,8,0)),1),VLOOKUP($H479,TSギフト商品コード!$A$2:$H$10000,4,0),IF($I$6=0%,VLOOKUP($H479,TSギフト商品コード!$A$2:$H$10000,4,0),IF($I$6=3%,VLOOKUP($H479,TSギフト商品コード!$A$2:$H$10000,5,0),IF($I$6=5%,VLOOKUP($H479,TSギフト商品コード!$A$2:$H$10000,6,0),IF($I$6=10%,VLOOKUP($H479,TSギフト商品コード!$A$2:$H$10000,7,0),""))))))</f>
        <v/>
      </c>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c r="BG479" s="34"/>
      <c r="BH479" s="34"/>
      <c r="BI479" s="34"/>
    </row>
    <row r="480" spans="1:61" s="183" customFormat="1" ht="20.100000000000001" customHeight="1" x14ac:dyDescent="0.15">
      <c r="A480" s="213">
        <v>470</v>
      </c>
      <c r="B480" s="136"/>
      <c r="C480" s="258"/>
      <c r="D480" s="258"/>
      <c r="E480" s="258"/>
      <c r="F480" s="258"/>
      <c r="G480" s="4"/>
      <c r="H480" s="5"/>
      <c r="I480" s="212"/>
      <c r="J480" s="254" t="str">
        <f>IF($H480="","",VLOOKUP($H480,TSギフト商品コード!$A$1:$H$10000,2,0))</f>
        <v/>
      </c>
      <c r="K480" s="184" t="str">
        <f>IF($H480="","",IF(EXACT(ASC(VLOOKUP($H480,TSギフト商品コード!$A$1:$H$10000,8,0)),1),VLOOKUP($H480,TSギフト商品コード!$A$1:$H$10000,3,0),ROUNDDOWN((1-$I$6)*VLOOKUP($H480,TSギフト商品コード!$A$1:$H$10000,3,0),0)))</f>
        <v/>
      </c>
      <c r="L480" s="185" t="str">
        <f t="shared" si="7"/>
        <v/>
      </c>
      <c r="M480" s="288"/>
      <c r="N480" s="5"/>
      <c r="O480" s="5"/>
      <c r="P480" s="5"/>
      <c r="Q480" s="5"/>
      <c r="R480" s="256"/>
      <c r="S480" s="256"/>
      <c r="T480" s="5"/>
      <c r="U480" s="5"/>
      <c r="V480" s="265"/>
      <c r="W480" s="34"/>
      <c r="X480" s="211" t="str">
        <f>IF($H480="","",IF(EXACT(ASC(VLOOKUP($H480,TSギフト商品コード!$A$2:$H$10000,8,0)),1),VLOOKUP($H480,TSギフト商品コード!$A$2:$H$10000,4,0),IF($I$6=0%,VLOOKUP($H480,TSギフト商品コード!$A$2:$H$10000,4,0),IF($I$6=3%,VLOOKUP($H480,TSギフト商品コード!$A$2:$H$10000,5,0),IF($I$6=5%,VLOOKUP($H480,TSギフト商品コード!$A$2:$H$10000,6,0),IF($I$6=10%,VLOOKUP($H480,TSギフト商品コード!$A$2:$H$10000,7,0),""))))))</f>
        <v/>
      </c>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c r="BG480" s="34"/>
      <c r="BH480" s="34"/>
      <c r="BI480" s="34"/>
    </row>
    <row r="481" spans="1:61" s="183" customFormat="1" ht="20.100000000000001" customHeight="1" x14ac:dyDescent="0.15">
      <c r="A481" s="213">
        <v>471</v>
      </c>
      <c r="B481" s="136"/>
      <c r="C481" s="258"/>
      <c r="D481" s="258"/>
      <c r="E481" s="258"/>
      <c r="F481" s="258"/>
      <c r="G481" s="4"/>
      <c r="H481" s="5"/>
      <c r="I481" s="212"/>
      <c r="J481" s="254" t="str">
        <f>IF($H481="","",VLOOKUP($H481,TSギフト商品コード!$A$1:$H$10000,2,0))</f>
        <v/>
      </c>
      <c r="K481" s="184" t="str">
        <f>IF($H481="","",IF(EXACT(ASC(VLOOKUP($H481,TSギフト商品コード!$A$1:$H$10000,8,0)),1),VLOOKUP($H481,TSギフト商品コード!$A$1:$H$10000,3,0),ROUNDDOWN((1-$I$6)*VLOOKUP($H481,TSギフト商品コード!$A$1:$H$10000,3,0),0)))</f>
        <v/>
      </c>
      <c r="L481" s="185" t="str">
        <f t="shared" si="7"/>
        <v/>
      </c>
      <c r="M481" s="288"/>
      <c r="N481" s="5"/>
      <c r="O481" s="5"/>
      <c r="P481" s="5"/>
      <c r="Q481" s="5"/>
      <c r="R481" s="256"/>
      <c r="S481" s="256"/>
      <c r="T481" s="5"/>
      <c r="U481" s="5"/>
      <c r="V481" s="265"/>
      <c r="W481" s="34"/>
      <c r="X481" s="211" t="str">
        <f>IF($H481="","",IF(EXACT(ASC(VLOOKUP($H481,TSギフト商品コード!$A$2:$H$10000,8,0)),1),VLOOKUP($H481,TSギフト商品コード!$A$2:$H$10000,4,0),IF($I$6=0%,VLOOKUP($H481,TSギフト商品コード!$A$2:$H$10000,4,0),IF($I$6=3%,VLOOKUP($H481,TSギフト商品コード!$A$2:$H$10000,5,0),IF($I$6=5%,VLOOKUP($H481,TSギフト商品コード!$A$2:$H$10000,6,0),IF($I$6=10%,VLOOKUP($H481,TSギフト商品コード!$A$2:$H$10000,7,0),""))))))</f>
        <v/>
      </c>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c r="BG481" s="34"/>
      <c r="BH481" s="34"/>
      <c r="BI481" s="34"/>
    </row>
    <row r="482" spans="1:61" s="183" customFormat="1" ht="20.100000000000001" customHeight="1" x14ac:dyDescent="0.15">
      <c r="A482" s="213">
        <v>472</v>
      </c>
      <c r="B482" s="136"/>
      <c r="C482" s="258"/>
      <c r="D482" s="258"/>
      <c r="E482" s="258"/>
      <c r="F482" s="258"/>
      <c r="G482" s="4"/>
      <c r="H482" s="5"/>
      <c r="I482" s="212"/>
      <c r="J482" s="254" t="str">
        <f>IF($H482="","",VLOOKUP($H482,TSギフト商品コード!$A$1:$H$10000,2,0))</f>
        <v/>
      </c>
      <c r="K482" s="184" t="str">
        <f>IF($H482="","",IF(EXACT(ASC(VLOOKUP($H482,TSギフト商品コード!$A$1:$H$10000,8,0)),1),VLOOKUP($H482,TSギフト商品コード!$A$1:$H$10000,3,0),ROUNDDOWN((1-$I$6)*VLOOKUP($H482,TSギフト商品コード!$A$1:$H$10000,3,0),0)))</f>
        <v/>
      </c>
      <c r="L482" s="185" t="str">
        <f t="shared" si="7"/>
        <v/>
      </c>
      <c r="M482" s="288"/>
      <c r="N482" s="5"/>
      <c r="O482" s="5"/>
      <c r="P482" s="5"/>
      <c r="Q482" s="5"/>
      <c r="R482" s="256"/>
      <c r="S482" s="256"/>
      <c r="T482" s="5"/>
      <c r="U482" s="5"/>
      <c r="V482" s="265"/>
      <c r="W482" s="34"/>
      <c r="X482" s="211" t="str">
        <f>IF($H482="","",IF(EXACT(ASC(VLOOKUP($H482,TSギフト商品コード!$A$2:$H$10000,8,0)),1),VLOOKUP($H482,TSギフト商品コード!$A$2:$H$10000,4,0),IF($I$6=0%,VLOOKUP($H482,TSギフト商品コード!$A$2:$H$10000,4,0),IF($I$6=3%,VLOOKUP($H482,TSギフト商品コード!$A$2:$H$10000,5,0),IF($I$6=5%,VLOOKUP($H482,TSギフト商品コード!$A$2:$H$10000,6,0),IF($I$6=10%,VLOOKUP($H482,TSギフト商品コード!$A$2:$H$10000,7,0),""))))))</f>
        <v/>
      </c>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c r="BG482" s="34"/>
      <c r="BH482" s="34"/>
      <c r="BI482" s="34"/>
    </row>
    <row r="483" spans="1:61" s="183" customFormat="1" ht="20.100000000000001" customHeight="1" x14ac:dyDescent="0.15">
      <c r="A483" s="213">
        <v>473</v>
      </c>
      <c r="B483" s="136"/>
      <c r="C483" s="258"/>
      <c r="D483" s="258"/>
      <c r="E483" s="258"/>
      <c r="F483" s="258"/>
      <c r="G483" s="4"/>
      <c r="H483" s="5"/>
      <c r="I483" s="212"/>
      <c r="J483" s="254" t="str">
        <f>IF($H483="","",VLOOKUP($H483,TSギフト商品コード!$A$1:$H$10000,2,0))</f>
        <v/>
      </c>
      <c r="K483" s="184" t="str">
        <f>IF($H483="","",IF(EXACT(ASC(VLOOKUP($H483,TSギフト商品コード!$A$1:$H$10000,8,0)),1),VLOOKUP($H483,TSギフト商品コード!$A$1:$H$10000,3,0),ROUNDDOWN((1-$I$6)*VLOOKUP($H483,TSギフト商品コード!$A$1:$H$10000,3,0),0)))</f>
        <v/>
      </c>
      <c r="L483" s="185" t="str">
        <f t="shared" si="7"/>
        <v/>
      </c>
      <c r="M483" s="288"/>
      <c r="N483" s="5"/>
      <c r="O483" s="5"/>
      <c r="P483" s="5"/>
      <c r="Q483" s="5"/>
      <c r="R483" s="256"/>
      <c r="S483" s="256"/>
      <c r="T483" s="5"/>
      <c r="U483" s="5"/>
      <c r="V483" s="265"/>
      <c r="W483" s="34"/>
      <c r="X483" s="211" t="str">
        <f>IF($H483="","",IF(EXACT(ASC(VLOOKUP($H483,TSギフト商品コード!$A$2:$H$10000,8,0)),1),VLOOKUP($H483,TSギフト商品コード!$A$2:$H$10000,4,0),IF($I$6=0%,VLOOKUP($H483,TSギフト商品コード!$A$2:$H$10000,4,0),IF($I$6=3%,VLOOKUP($H483,TSギフト商品コード!$A$2:$H$10000,5,0),IF($I$6=5%,VLOOKUP($H483,TSギフト商品コード!$A$2:$H$10000,6,0),IF($I$6=10%,VLOOKUP($H483,TSギフト商品コード!$A$2:$H$10000,7,0),""))))))</f>
        <v/>
      </c>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c r="BG483" s="34"/>
      <c r="BH483" s="34"/>
      <c r="BI483" s="34"/>
    </row>
    <row r="484" spans="1:61" s="183" customFormat="1" ht="20.100000000000001" customHeight="1" x14ac:dyDescent="0.15">
      <c r="A484" s="213">
        <v>474</v>
      </c>
      <c r="B484" s="136"/>
      <c r="C484" s="258"/>
      <c r="D484" s="258"/>
      <c r="E484" s="258"/>
      <c r="F484" s="258"/>
      <c r="G484" s="4"/>
      <c r="H484" s="5"/>
      <c r="I484" s="212"/>
      <c r="J484" s="254" t="str">
        <f>IF($H484="","",VLOOKUP($H484,TSギフト商品コード!$A$1:$H$10000,2,0))</f>
        <v/>
      </c>
      <c r="K484" s="184" t="str">
        <f>IF($H484="","",IF(EXACT(ASC(VLOOKUP($H484,TSギフト商品コード!$A$1:$H$10000,8,0)),1),VLOOKUP($H484,TSギフト商品コード!$A$1:$H$10000,3,0),ROUNDDOWN((1-$I$6)*VLOOKUP($H484,TSギフト商品コード!$A$1:$H$10000,3,0),0)))</f>
        <v/>
      </c>
      <c r="L484" s="185" t="str">
        <f t="shared" si="7"/>
        <v/>
      </c>
      <c r="M484" s="288"/>
      <c r="N484" s="5"/>
      <c r="O484" s="5"/>
      <c r="P484" s="5"/>
      <c r="Q484" s="5"/>
      <c r="R484" s="256"/>
      <c r="S484" s="256"/>
      <c r="T484" s="5"/>
      <c r="U484" s="5"/>
      <c r="V484" s="265"/>
      <c r="W484" s="34"/>
      <c r="X484" s="211" t="str">
        <f>IF($H484="","",IF(EXACT(ASC(VLOOKUP($H484,TSギフト商品コード!$A$2:$H$10000,8,0)),1),VLOOKUP($H484,TSギフト商品コード!$A$2:$H$10000,4,0),IF($I$6=0%,VLOOKUP($H484,TSギフト商品コード!$A$2:$H$10000,4,0),IF($I$6=3%,VLOOKUP($H484,TSギフト商品コード!$A$2:$H$10000,5,0),IF($I$6=5%,VLOOKUP($H484,TSギフト商品コード!$A$2:$H$10000,6,0),IF($I$6=10%,VLOOKUP($H484,TSギフト商品コード!$A$2:$H$10000,7,0),""))))))</f>
        <v/>
      </c>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c r="BG484" s="34"/>
      <c r="BH484" s="34"/>
      <c r="BI484" s="34"/>
    </row>
    <row r="485" spans="1:61" s="183" customFormat="1" ht="20.100000000000001" customHeight="1" x14ac:dyDescent="0.15">
      <c r="A485" s="213">
        <v>475</v>
      </c>
      <c r="B485" s="136"/>
      <c r="C485" s="258"/>
      <c r="D485" s="258"/>
      <c r="E485" s="258"/>
      <c r="F485" s="258"/>
      <c r="G485" s="4"/>
      <c r="H485" s="5"/>
      <c r="I485" s="212"/>
      <c r="J485" s="254" t="str">
        <f>IF($H485="","",VLOOKUP($H485,TSギフト商品コード!$A$1:$H$10000,2,0))</f>
        <v/>
      </c>
      <c r="K485" s="184" t="str">
        <f>IF($H485="","",IF(EXACT(ASC(VLOOKUP($H485,TSギフト商品コード!$A$1:$H$10000,8,0)),1),VLOOKUP($H485,TSギフト商品コード!$A$1:$H$10000,3,0),ROUNDDOWN((1-$I$6)*VLOOKUP($H485,TSギフト商品コード!$A$1:$H$10000,3,0),0)))</f>
        <v/>
      </c>
      <c r="L485" s="185" t="str">
        <f t="shared" si="7"/>
        <v/>
      </c>
      <c r="M485" s="288"/>
      <c r="N485" s="5"/>
      <c r="O485" s="5"/>
      <c r="P485" s="5"/>
      <c r="Q485" s="5"/>
      <c r="R485" s="256"/>
      <c r="S485" s="256"/>
      <c r="T485" s="5"/>
      <c r="U485" s="5"/>
      <c r="V485" s="265"/>
      <c r="W485" s="34"/>
      <c r="X485" s="211" t="str">
        <f>IF($H485="","",IF(EXACT(ASC(VLOOKUP($H485,TSギフト商品コード!$A$2:$H$10000,8,0)),1),VLOOKUP($H485,TSギフト商品コード!$A$2:$H$10000,4,0),IF($I$6=0%,VLOOKUP($H485,TSギフト商品コード!$A$2:$H$10000,4,0),IF($I$6=3%,VLOOKUP($H485,TSギフト商品コード!$A$2:$H$10000,5,0),IF($I$6=5%,VLOOKUP($H485,TSギフト商品コード!$A$2:$H$10000,6,0),IF($I$6=10%,VLOOKUP($H485,TSギフト商品コード!$A$2:$H$10000,7,0),""))))))</f>
        <v/>
      </c>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c r="BG485" s="34"/>
      <c r="BH485" s="34"/>
      <c r="BI485" s="34"/>
    </row>
    <row r="486" spans="1:61" s="183" customFormat="1" ht="20.100000000000001" customHeight="1" x14ac:dyDescent="0.15">
      <c r="A486" s="213">
        <v>476</v>
      </c>
      <c r="B486" s="136"/>
      <c r="C486" s="258"/>
      <c r="D486" s="258"/>
      <c r="E486" s="258"/>
      <c r="F486" s="258"/>
      <c r="G486" s="4"/>
      <c r="H486" s="5"/>
      <c r="I486" s="212"/>
      <c r="J486" s="254" t="str">
        <f>IF($H486="","",VLOOKUP($H486,TSギフト商品コード!$A$1:$H$10000,2,0))</f>
        <v/>
      </c>
      <c r="K486" s="184" t="str">
        <f>IF($H486="","",IF(EXACT(ASC(VLOOKUP($H486,TSギフト商品コード!$A$1:$H$10000,8,0)),1),VLOOKUP($H486,TSギフト商品コード!$A$1:$H$10000,3,0),ROUNDDOWN((1-$I$6)*VLOOKUP($H486,TSギフト商品コード!$A$1:$H$10000,3,0),0)))</f>
        <v/>
      </c>
      <c r="L486" s="185" t="str">
        <f t="shared" si="7"/>
        <v/>
      </c>
      <c r="M486" s="288"/>
      <c r="N486" s="5"/>
      <c r="O486" s="5"/>
      <c r="P486" s="5"/>
      <c r="Q486" s="5"/>
      <c r="R486" s="256"/>
      <c r="S486" s="256"/>
      <c r="T486" s="5"/>
      <c r="U486" s="5"/>
      <c r="V486" s="265"/>
      <c r="W486" s="34"/>
      <c r="X486" s="211" t="str">
        <f>IF($H486="","",IF(EXACT(ASC(VLOOKUP($H486,TSギフト商品コード!$A$2:$H$10000,8,0)),1),VLOOKUP($H486,TSギフト商品コード!$A$2:$H$10000,4,0),IF($I$6=0%,VLOOKUP($H486,TSギフト商品コード!$A$2:$H$10000,4,0),IF($I$6=3%,VLOOKUP($H486,TSギフト商品コード!$A$2:$H$10000,5,0),IF($I$6=5%,VLOOKUP($H486,TSギフト商品コード!$A$2:$H$10000,6,0),IF($I$6=10%,VLOOKUP($H486,TSギフト商品コード!$A$2:$H$10000,7,0),""))))))</f>
        <v/>
      </c>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c r="BG486" s="34"/>
      <c r="BH486" s="34"/>
      <c r="BI486" s="34"/>
    </row>
    <row r="487" spans="1:61" s="183" customFormat="1" ht="20.100000000000001" customHeight="1" x14ac:dyDescent="0.15">
      <c r="A487" s="213">
        <v>477</v>
      </c>
      <c r="B487" s="136"/>
      <c r="C487" s="258"/>
      <c r="D487" s="258"/>
      <c r="E487" s="258"/>
      <c r="F487" s="258"/>
      <c r="G487" s="4"/>
      <c r="H487" s="5"/>
      <c r="I487" s="212"/>
      <c r="J487" s="254" t="str">
        <f>IF($H487="","",VLOOKUP($H487,TSギフト商品コード!$A$1:$H$10000,2,0))</f>
        <v/>
      </c>
      <c r="K487" s="184" t="str">
        <f>IF($H487="","",IF(EXACT(ASC(VLOOKUP($H487,TSギフト商品コード!$A$1:$H$10000,8,0)),1),VLOOKUP($H487,TSギフト商品コード!$A$1:$H$10000,3,0),ROUNDDOWN((1-$I$6)*VLOOKUP($H487,TSギフト商品コード!$A$1:$H$10000,3,0),0)))</f>
        <v/>
      </c>
      <c r="L487" s="185" t="str">
        <f t="shared" si="7"/>
        <v/>
      </c>
      <c r="M487" s="288"/>
      <c r="N487" s="5"/>
      <c r="O487" s="5"/>
      <c r="P487" s="5"/>
      <c r="Q487" s="5"/>
      <c r="R487" s="256"/>
      <c r="S487" s="256"/>
      <c r="T487" s="5"/>
      <c r="U487" s="5"/>
      <c r="V487" s="265"/>
      <c r="W487" s="34"/>
      <c r="X487" s="211" t="str">
        <f>IF($H487="","",IF(EXACT(ASC(VLOOKUP($H487,TSギフト商品コード!$A$2:$H$10000,8,0)),1),VLOOKUP($H487,TSギフト商品コード!$A$2:$H$10000,4,0),IF($I$6=0%,VLOOKUP($H487,TSギフト商品コード!$A$2:$H$10000,4,0),IF($I$6=3%,VLOOKUP($H487,TSギフト商品コード!$A$2:$H$10000,5,0),IF($I$6=5%,VLOOKUP($H487,TSギフト商品コード!$A$2:$H$10000,6,0),IF($I$6=10%,VLOOKUP($H487,TSギフト商品コード!$A$2:$H$10000,7,0),""))))))</f>
        <v/>
      </c>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c r="BG487" s="34"/>
      <c r="BH487" s="34"/>
      <c r="BI487" s="34"/>
    </row>
    <row r="488" spans="1:61" s="183" customFormat="1" ht="20.100000000000001" customHeight="1" x14ac:dyDescent="0.15">
      <c r="A488" s="213">
        <v>478</v>
      </c>
      <c r="B488" s="136"/>
      <c r="C488" s="258"/>
      <c r="D488" s="258"/>
      <c r="E488" s="258"/>
      <c r="F488" s="258"/>
      <c r="G488" s="4"/>
      <c r="H488" s="5"/>
      <c r="I488" s="212"/>
      <c r="J488" s="254" t="str">
        <f>IF($H488="","",VLOOKUP($H488,TSギフト商品コード!$A$1:$H$10000,2,0))</f>
        <v/>
      </c>
      <c r="K488" s="184" t="str">
        <f>IF($H488="","",IF(EXACT(ASC(VLOOKUP($H488,TSギフト商品コード!$A$1:$H$10000,8,0)),1),VLOOKUP($H488,TSギフト商品コード!$A$1:$H$10000,3,0),ROUNDDOWN((1-$I$6)*VLOOKUP($H488,TSギフト商品コード!$A$1:$H$10000,3,0),0)))</f>
        <v/>
      </c>
      <c r="L488" s="185" t="str">
        <f t="shared" si="7"/>
        <v/>
      </c>
      <c r="M488" s="288"/>
      <c r="N488" s="5"/>
      <c r="O488" s="5"/>
      <c r="P488" s="5"/>
      <c r="Q488" s="5"/>
      <c r="R488" s="256"/>
      <c r="S488" s="256"/>
      <c r="T488" s="5"/>
      <c r="U488" s="5"/>
      <c r="V488" s="265"/>
      <c r="W488" s="34"/>
      <c r="X488" s="211" t="str">
        <f>IF($H488="","",IF(EXACT(ASC(VLOOKUP($H488,TSギフト商品コード!$A$2:$H$10000,8,0)),1),VLOOKUP($H488,TSギフト商品コード!$A$2:$H$10000,4,0),IF($I$6=0%,VLOOKUP($H488,TSギフト商品コード!$A$2:$H$10000,4,0),IF($I$6=3%,VLOOKUP($H488,TSギフト商品コード!$A$2:$H$10000,5,0),IF($I$6=5%,VLOOKUP($H488,TSギフト商品コード!$A$2:$H$10000,6,0),IF($I$6=10%,VLOOKUP($H488,TSギフト商品コード!$A$2:$H$10000,7,0),""))))))</f>
        <v/>
      </c>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c r="BG488" s="34"/>
      <c r="BH488" s="34"/>
      <c r="BI488" s="34"/>
    </row>
    <row r="489" spans="1:61" s="183" customFormat="1" ht="20.100000000000001" customHeight="1" x14ac:dyDescent="0.15">
      <c r="A489" s="213">
        <v>479</v>
      </c>
      <c r="B489" s="136"/>
      <c r="C489" s="258"/>
      <c r="D489" s="258"/>
      <c r="E489" s="258"/>
      <c r="F489" s="258"/>
      <c r="G489" s="4"/>
      <c r="H489" s="5"/>
      <c r="I489" s="212"/>
      <c r="J489" s="254" t="str">
        <f>IF($H489="","",VLOOKUP($H489,TSギフト商品コード!$A$1:$H$10000,2,0))</f>
        <v/>
      </c>
      <c r="K489" s="184" t="str">
        <f>IF($H489="","",IF(EXACT(ASC(VLOOKUP($H489,TSギフト商品コード!$A$1:$H$10000,8,0)),1),VLOOKUP($H489,TSギフト商品コード!$A$1:$H$10000,3,0),ROUNDDOWN((1-$I$6)*VLOOKUP($H489,TSギフト商品コード!$A$1:$H$10000,3,0),0)))</f>
        <v/>
      </c>
      <c r="L489" s="185" t="str">
        <f t="shared" si="7"/>
        <v/>
      </c>
      <c r="M489" s="288"/>
      <c r="N489" s="5"/>
      <c r="O489" s="5"/>
      <c r="P489" s="5"/>
      <c r="Q489" s="5"/>
      <c r="R489" s="256"/>
      <c r="S489" s="256"/>
      <c r="T489" s="5"/>
      <c r="U489" s="5"/>
      <c r="V489" s="265"/>
      <c r="W489" s="34"/>
      <c r="X489" s="211" t="str">
        <f>IF($H489="","",IF(EXACT(ASC(VLOOKUP($H489,TSギフト商品コード!$A$2:$H$10000,8,0)),1),VLOOKUP($H489,TSギフト商品コード!$A$2:$H$10000,4,0),IF($I$6=0%,VLOOKUP($H489,TSギフト商品コード!$A$2:$H$10000,4,0),IF($I$6=3%,VLOOKUP($H489,TSギフト商品コード!$A$2:$H$10000,5,0),IF($I$6=5%,VLOOKUP($H489,TSギフト商品コード!$A$2:$H$10000,6,0),IF($I$6=10%,VLOOKUP($H489,TSギフト商品コード!$A$2:$H$10000,7,0),""))))))</f>
        <v/>
      </c>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c r="BG489" s="34"/>
      <c r="BH489" s="34"/>
      <c r="BI489" s="34"/>
    </row>
    <row r="490" spans="1:61" s="183" customFormat="1" ht="20.100000000000001" customHeight="1" x14ac:dyDescent="0.15">
      <c r="A490" s="213">
        <v>480</v>
      </c>
      <c r="B490" s="136"/>
      <c r="C490" s="258"/>
      <c r="D490" s="258"/>
      <c r="E490" s="258"/>
      <c r="F490" s="258"/>
      <c r="G490" s="4"/>
      <c r="H490" s="5"/>
      <c r="I490" s="212"/>
      <c r="J490" s="254" t="str">
        <f>IF($H490="","",VLOOKUP($H490,TSギフト商品コード!$A$1:$H$10000,2,0))</f>
        <v/>
      </c>
      <c r="K490" s="184" t="str">
        <f>IF($H490="","",IF(EXACT(ASC(VLOOKUP($H490,TSギフト商品コード!$A$1:$H$10000,8,0)),1),VLOOKUP($H490,TSギフト商品コード!$A$1:$H$10000,3,0),ROUNDDOWN((1-$I$6)*VLOOKUP($H490,TSギフト商品コード!$A$1:$H$10000,3,0),0)))</f>
        <v/>
      </c>
      <c r="L490" s="185" t="str">
        <f t="shared" si="7"/>
        <v/>
      </c>
      <c r="M490" s="288"/>
      <c r="N490" s="5"/>
      <c r="O490" s="5"/>
      <c r="P490" s="5"/>
      <c r="Q490" s="5"/>
      <c r="R490" s="256"/>
      <c r="S490" s="256"/>
      <c r="T490" s="5"/>
      <c r="U490" s="5"/>
      <c r="V490" s="265"/>
      <c r="W490" s="34"/>
      <c r="X490" s="211" t="str">
        <f>IF($H490="","",IF(EXACT(ASC(VLOOKUP($H490,TSギフト商品コード!$A$2:$H$10000,8,0)),1),VLOOKUP($H490,TSギフト商品コード!$A$2:$H$10000,4,0),IF($I$6=0%,VLOOKUP($H490,TSギフト商品コード!$A$2:$H$10000,4,0),IF($I$6=3%,VLOOKUP($H490,TSギフト商品コード!$A$2:$H$10000,5,0),IF($I$6=5%,VLOOKUP($H490,TSギフト商品コード!$A$2:$H$10000,6,0),IF($I$6=10%,VLOOKUP($H490,TSギフト商品コード!$A$2:$H$10000,7,0),""))))))</f>
        <v/>
      </c>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c r="BG490" s="34"/>
      <c r="BH490" s="34"/>
      <c r="BI490" s="34"/>
    </row>
    <row r="491" spans="1:61" s="183" customFormat="1" ht="20.100000000000001" customHeight="1" x14ac:dyDescent="0.15">
      <c r="A491" s="213">
        <v>481</v>
      </c>
      <c r="B491" s="136"/>
      <c r="C491" s="258"/>
      <c r="D491" s="258"/>
      <c r="E491" s="258"/>
      <c r="F491" s="258"/>
      <c r="G491" s="4"/>
      <c r="H491" s="5"/>
      <c r="I491" s="212"/>
      <c r="J491" s="254" t="str">
        <f>IF($H491="","",VLOOKUP($H491,TSギフト商品コード!$A$1:$H$10000,2,0))</f>
        <v/>
      </c>
      <c r="K491" s="184" t="str">
        <f>IF($H491="","",IF(EXACT(ASC(VLOOKUP($H491,TSギフト商品コード!$A$1:$H$10000,8,0)),1),VLOOKUP($H491,TSギフト商品コード!$A$1:$H$10000,3,0),ROUNDDOWN((1-$I$6)*VLOOKUP($H491,TSギフト商品コード!$A$1:$H$10000,3,0),0)))</f>
        <v/>
      </c>
      <c r="L491" s="185" t="str">
        <f t="shared" si="7"/>
        <v/>
      </c>
      <c r="M491" s="288"/>
      <c r="N491" s="5"/>
      <c r="O491" s="5"/>
      <c r="P491" s="5"/>
      <c r="Q491" s="5"/>
      <c r="R491" s="256"/>
      <c r="S491" s="256"/>
      <c r="T491" s="5"/>
      <c r="U491" s="5"/>
      <c r="V491" s="265"/>
      <c r="W491" s="34"/>
      <c r="X491" s="211" t="str">
        <f>IF($H491="","",IF(EXACT(ASC(VLOOKUP($H491,TSギフト商品コード!$A$2:$H$10000,8,0)),1),VLOOKUP($H491,TSギフト商品コード!$A$2:$H$10000,4,0),IF($I$6=0%,VLOOKUP($H491,TSギフト商品コード!$A$2:$H$10000,4,0),IF($I$6=3%,VLOOKUP($H491,TSギフト商品コード!$A$2:$H$10000,5,0),IF($I$6=5%,VLOOKUP($H491,TSギフト商品コード!$A$2:$H$10000,6,0),IF($I$6=10%,VLOOKUP($H491,TSギフト商品コード!$A$2:$H$10000,7,0),""))))))</f>
        <v/>
      </c>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c r="BG491" s="34"/>
      <c r="BH491" s="34"/>
      <c r="BI491" s="34"/>
    </row>
    <row r="492" spans="1:61" s="183" customFormat="1" ht="20.100000000000001" customHeight="1" x14ac:dyDescent="0.15">
      <c r="A492" s="213">
        <v>482</v>
      </c>
      <c r="B492" s="136"/>
      <c r="C492" s="258"/>
      <c r="D492" s="258"/>
      <c r="E492" s="258"/>
      <c r="F492" s="258"/>
      <c r="G492" s="4"/>
      <c r="H492" s="5"/>
      <c r="I492" s="212"/>
      <c r="J492" s="254" t="str">
        <f>IF($H492="","",VLOOKUP($H492,TSギフト商品コード!$A$1:$H$10000,2,0))</f>
        <v/>
      </c>
      <c r="K492" s="184" t="str">
        <f>IF($H492="","",IF(EXACT(ASC(VLOOKUP($H492,TSギフト商品コード!$A$1:$H$10000,8,0)),1),VLOOKUP($H492,TSギフト商品コード!$A$1:$H$10000,3,0),ROUNDDOWN((1-$I$6)*VLOOKUP($H492,TSギフト商品コード!$A$1:$H$10000,3,0),0)))</f>
        <v/>
      </c>
      <c r="L492" s="185" t="str">
        <f t="shared" si="7"/>
        <v/>
      </c>
      <c r="M492" s="288"/>
      <c r="N492" s="5"/>
      <c r="O492" s="5"/>
      <c r="P492" s="5"/>
      <c r="Q492" s="5"/>
      <c r="R492" s="256"/>
      <c r="S492" s="256"/>
      <c r="T492" s="5"/>
      <c r="U492" s="5"/>
      <c r="V492" s="265"/>
      <c r="W492" s="34"/>
      <c r="X492" s="211" t="str">
        <f>IF($H492="","",IF(EXACT(ASC(VLOOKUP($H492,TSギフト商品コード!$A$2:$H$10000,8,0)),1),VLOOKUP($H492,TSギフト商品コード!$A$2:$H$10000,4,0),IF($I$6=0%,VLOOKUP($H492,TSギフト商品コード!$A$2:$H$10000,4,0),IF($I$6=3%,VLOOKUP($H492,TSギフト商品コード!$A$2:$H$10000,5,0),IF($I$6=5%,VLOOKUP($H492,TSギフト商品コード!$A$2:$H$10000,6,0),IF($I$6=10%,VLOOKUP($H492,TSギフト商品コード!$A$2:$H$10000,7,0),""))))))</f>
        <v/>
      </c>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c r="BG492" s="34"/>
      <c r="BH492" s="34"/>
      <c r="BI492" s="34"/>
    </row>
    <row r="493" spans="1:61" s="183" customFormat="1" ht="20.100000000000001" customHeight="1" x14ac:dyDescent="0.15">
      <c r="A493" s="213">
        <v>483</v>
      </c>
      <c r="B493" s="136"/>
      <c r="C493" s="258"/>
      <c r="D493" s="258"/>
      <c r="E493" s="258"/>
      <c r="F493" s="258"/>
      <c r="G493" s="4"/>
      <c r="H493" s="5"/>
      <c r="I493" s="212"/>
      <c r="J493" s="254" t="str">
        <f>IF($H493="","",VLOOKUP($H493,TSギフト商品コード!$A$1:$H$10000,2,0))</f>
        <v/>
      </c>
      <c r="K493" s="184" t="str">
        <f>IF($H493="","",IF(EXACT(ASC(VLOOKUP($H493,TSギフト商品コード!$A$1:$H$10000,8,0)),1),VLOOKUP($H493,TSギフト商品コード!$A$1:$H$10000,3,0),ROUNDDOWN((1-$I$6)*VLOOKUP($H493,TSギフト商品コード!$A$1:$H$10000,3,0),0)))</f>
        <v/>
      </c>
      <c r="L493" s="185" t="str">
        <f t="shared" si="7"/>
        <v/>
      </c>
      <c r="M493" s="288"/>
      <c r="N493" s="5"/>
      <c r="O493" s="5"/>
      <c r="P493" s="5"/>
      <c r="Q493" s="5"/>
      <c r="R493" s="256"/>
      <c r="S493" s="256"/>
      <c r="T493" s="5"/>
      <c r="U493" s="5"/>
      <c r="V493" s="265"/>
      <c r="W493" s="34"/>
      <c r="X493" s="211" t="str">
        <f>IF($H493="","",IF(EXACT(ASC(VLOOKUP($H493,TSギフト商品コード!$A$2:$H$10000,8,0)),1),VLOOKUP($H493,TSギフト商品コード!$A$2:$H$10000,4,0),IF($I$6=0%,VLOOKUP($H493,TSギフト商品コード!$A$2:$H$10000,4,0),IF($I$6=3%,VLOOKUP($H493,TSギフト商品コード!$A$2:$H$10000,5,0),IF($I$6=5%,VLOOKUP($H493,TSギフト商品コード!$A$2:$H$10000,6,0),IF($I$6=10%,VLOOKUP($H493,TSギフト商品コード!$A$2:$H$10000,7,0),""))))))</f>
        <v/>
      </c>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c r="BG493" s="34"/>
      <c r="BH493" s="34"/>
      <c r="BI493" s="34"/>
    </row>
    <row r="494" spans="1:61" s="183" customFormat="1" ht="20.100000000000001" customHeight="1" x14ac:dyDescent="0.15">
      <c r="A494" s="213">
        <v>484</v>
      </c>
      <c r="B494" s="136"/>
      <c r="C494" s="258"/>
      <c r="D494" s="258"/>
      <c r="E494" s="258"/>
      <c r="F494" s="258"/>
      <c r="G494" s="4"/>
      <c r="H494" s="5"/>
      <c r="I494" s="212"/>
      <c r="J494" s="254" t="str">
        <f>IF($H494="","",VLOOKUP($H494,TSギフト商品コード!$A$1:$H$10000,2,0))</f>
        <v/>
      </c>
      <c r="K494" s="184" t="str">
        <f>IF($H494="","",IF(EXACT(ASC(VLOOKUP($H494,TSギフト商品コード!$A$1:$H$10000,8,0)),1),VLOOKUP($H494,TSギフト商品コード!$A$1:$H$10000,3,0),ROUNDDOWN((1-$I$6)*VLOOKUP($H494,TSギフト商品コード!$A$1:$H$10000,3,0),0)))</f>
        <v/>
      </c>
      <c r="L494" s="185" t="str">
        <f t="shared" si="7"/>
        <v/>
      </c>
      <c r="M494" s="288"/>
      <c r="N494" s="5"/>
      <c r="O494" s="5"/>
      <c r="P494" s="5"/>
      <c r="Q494" s="5"/>
      <c r="R494" s="256"/>
      <c r="S494" s="256"/>
      <c r="T494" s="5"/>
      <c r="U494" s="5"/>
      <c r="V494" s="265"/>
      <c r="W494" s="34"/>
      <c r="X494" s="211" t="str">
        <f>IF($H494="","",IF(EXACT(ASC(VLOOKUP($H494,TSギフト商品コード!$A$2:$H$10000,8,0)),1),VLOOKUP($H494,TSギフト商品コード!$A$2:$H$10000,4,0),IF($I$6=0%,VLOOKUP($H494,TSギフト商品コード!$A$2:$H$10000,4,0),IF($I$6=3%,VLOOKUP($H494,TSギフト商品コード!$A$2:$H$10000,5,0),IF($I$6=5%,VLOOKUP($H494,TSギフト商品コード!$A$2:$H$10000,6,0),IF($I$6=10%,VLOOKUP($H494,TSギフト商品コード!$A$2:$H$10000,7,0),""))))))</f>
        <v/>
      </c>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c r="BG494" s="34"/>
      <c r="BH494" s="34"/>
      <c r="BI494" s="34"/>
    </row>
    <row r="495" spans="1:61" s="183" customFormat="1" ht="20.100000000000001" customHeight="1" x14ac:dyDescent="0.15">
      <c r="A495" s="213">
        <v>485</v>
      </c>
      <c r="B495" s="136"/>
      <c r="C495" s="258"/>
      <c r="D495" s="258"/>
      <c r="E495" s="258"/>
      <c r="F495" s="258"/>
      <c r="G495" s="4"/>
      <c r="H495" s="5"/>
      <c r="I495" s="212"/>
      <c r="J495" s="254" t="str">
        <f>IF($H495="","",VLOOKUP($H495,TSギフト商品コード!$A$1:$H$10000,2,0))</f>
        <v/>
      </c>
      <c r="K495" s="184" t="str">
        <f>IF($H495="","",IF(EXACT(ASC(VLOOKUP($H495,TSギフト商品コード!$A$1:$H$10000,8,0)),1),VLOOKUP($H495,TSギフト商品コード!$A$1:$H$10000,3,0),ROUNDDOWN((1-$I$6)*VLOOKUP($H495,TSギフト商品コード!$A$1:$H$10000,3,0),0)))</f>
        <v/>
      </c>
      <c r="L495" s="185" t="str">
        <f t="shared" si="7"/>
        <v/>
      </c>
      <c r="M495" s="288"/>
      <c r="N495" s="5"/>
      <c r="O495" s="5"/>
      <c r="P495" s="5"/>
      <c r="Q495" s="5"/>
      <c r="R495" s="256"/>
      <c r="S495" s="256"/>
      <c r="T495" s="5"/>
      <c r="U495" s="5"/>
      <c r="V495" s="265"/>
      <c r="W495" s="34"/>
      <c r="X495" s="211" t="str">
        <f>IF($H495="","",IF(EXACT(ASC(VLOOKUP($H495,TSギフト商品コード!$A$2:$H$10000,8,0)),1),VLOOKUP($H495,TSギフト商品コード!$A$2:$H$10000,4,0),IF($I$6=0%,VLOOKUP($H495,TSギフト商品コード!$A$2:$H$10000,4,0),IF($I$6=3%,VLOOKUP($H495,TSギフト商品コード!$A$2:$H$10000,5,0),IF($I$6=5%,VLOOKUP($H495,TSギフト商品コード!$A$2:$H$10000,6,0),IF($I$6=10%,VLOOKUP($H495,TSギフト商品コード!$A$2:$H$10000,7,0),""))))))</f>
        <v/>
      </c>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c r="BG495" s="34"/>
      <c r="BH495" s="34"/>
      <c r="BI495" s="34"/>
    </row>
    <row r="496" spans="1:61" s="183" customFormat="1" ht="20.100000000000001" customHeight="1" x14ac:dyDescent="0.15">
      <c r="A496" s="213">
        <v>486</v>
      </c>
      <c r="B496" s="136"/>
      <c r="C496" s="258"/>
      <c r="D496" s="258"/>
      <c r="E496" s="258"/>
      <c r="F496" s="258"/>
      <c r="G496" s="4"/>
      <c r="H496" s="5"/>
      <c r="I496" s="212"/>
      <c r="J496" s="254" t="str">
        <f>IF($H496="","",VLOOKUP($H496,TSギフト商品コード!$A$1:$H$10000,2,0))</f>
        <v/>
      </c>
      <c r="K496" s="184" t="str">
        <f>IF($H496="","",IF(EXACT(ASC(VLOOKUP($H496,TSギフト商品コード!$A$1:$H$10000,8,0)),1),VLOOKUP($H496,TSギフト商品コード!$A$1:$H$10000,3,0),ROUNDDOWN((1-$I$6)*VLOOKUP($H496,TSギフト商品コード!$A$1:$H$10000,3,0),0)))</f>
        <v/>
      </c>
      <c r="L496" s="185" t="str">
        <f t="shared" si="7"/>
        <v/>
      </c>
      <c r="M496" s="288"/>
      <c r="N496" s="5"/>
      <c r="O496" s="5"/>
      <c r="P496" s="5"/>
      <c r="Q496" s="5"/>
      <c r="R496" s="256"/>
      <c r="S496" s="256"/>
      <c r="T496" s="5"/>
      <c r="U496" s="5"/>
      <c r="V496" s="265"/>
      <c r="W496" s="34"/>
      <c r="X496" s="211" t="str">
        <f>IF($H496="","",IF(EXACT(ASC(VLOOKUP($H496,TSギフト商品コード!$A$2:$H$10000,8,0)),1),VLOOKUP($H496,TSギフト商品コード!$A$2:$H$10000,4,0),IF($I$6=0%,VLOOKUP($H496,TSギフト商品コード!$A$2:$H$10000,4,0),IF($I$6=3%,VLOOKUP($H496,TSギフト商品コード!$A$2:$H$10000,5,0),IF($I$6=5%,VLOOKUP($H496,TSギフト商品コード!$A$2:$H$10000,6,0),IF($I$6=10%,VLOOKUP($H496,TSギフト商品コード!$A$2:$H$10000,7,0),""))))))</f>
        <v/>
      </c>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c r="BG496" s="34"/>
      <c r="BH496" s="34"/>
      <c r="BI496" s="34"/>
    </row>
    <row r="497" spans="1:61" s="183" customFormat="1" ht="20.100000000000001" customHeight="1" x14ac:dyDescent="0.15">
      <c r="A497" s="213">
        <v>487</v>
      </c>
      <c r="B497" s="136"/>
      <c r="C497" s="258"/>
      <c r="D497" s="258"/>
      <c r="E497" s="258"/>
      <c r="F497" s="258"/>
      <c r="G497" s="4"/>
      <c r="H497" s="5"/>
      <c r="I497" s="212"/>
      <c r="J497" s="254" t="str">
        <f>IF($H497="","",VLOOKUP($H497,TSギフト商品コード!$A$1:$H$10000,2,0))</f>
        <v/>
      </c>
      <c r="K497" s="184" t="str">
        <f>IF($H497="","",IF(EXACT(ASC(VLOOKUP($H497,TSギフト商品コード!$A$1:$H$10000,8,0)),1),VLOOKUP($H497,TSギフト商品コード!$A$1:$H$10000,3,0),ROUNDDOWN((1-$I$6)*VLOOKUP($H497,TSギフト商品コード!$A$1:$H$10000,3,0),0)))</f>
        <v/>
      </c>
      <c r="L497" s="185" t="str">
        <f t="shared" si="7"/>
        <v/>
      </c>
      <c r="M497" s="288"/>
      <c r="N497" s="5"/>
      <c r="O497" s="5"/>
      <c r="P497" s="5"/>
      <c r="Q497" s="5"/>
      <c r="R497" s="256"/>
      <c r="S497" s="256"/>
      <c r="T497" s="5"/>
      <c r="U497" s="5"/>
      <c r="V497" s="265"/>
      <c r="W497" s="34"/>
      <c r="X497" s="211" t="str">
        <f>IF($H497="","",IF(EXACT(ASC(VLOOKUP($H497,TSギフト商品コード!$A$2:$H$10000,8,0)),1),VLOOKUP($H497,TSギフト商品コード!$A$2:$H$10000,4,0),IF($I$6=0%,VLOOKUP($H497,TSギフト商品コード!$A$2:$H$10000,4,0),IF($I$6=3%,VLOOKUP($H497,TSギフト商品コード!$A$2:$H$10000,5,0),IF($I$6=5%,VLOOKUP($H497,TSギフト商品コード!$A$2:$H$10000,6,0),IF($I$6=10%,VLOOKUP($H497,TSギフト商品コード!$A$2:$H$10000,7,0),""))))))</f>
        <v/>
      </c>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c r="BG497" s="34"/>
      <c r="BH497" s="34"/>
      <c r="BI497" s="34"/>
    </row>
    <row r="498" spans="1:61" s="183" customFormat="1" ht="20.100000000000001" customHeight="1" x14ac:dyDescent="0.15">
      <c r="A498" s="213">
        <v>488</v>
      </c>
      <c r="B498" s="136"/>
      <c r="C498" s="258"/>
      <c r="D498" s="258"/>
      <c r="E498" s="258"/>
      <c r="F498" s="258"/>
      <c r="G498" s="4"/>
      <c r="H498" s="5"/>
      <c r="I498" s="212"/>
      <c r="J498" s="254" t="str">
        <f>IF($H498="","",VLOOKUP($H498,TSギフト商品コード!$A$1:$H$10000,2,0))</f>
        <v/>
      </c>
      <c r="K498" s="184" t="str">
        <f>IF($H498="","",IF(EXACT(ASC(VLOOKUP($H498,TSギフト商品コード!$A$1:$H$10000,8,0)),1),VLOOKUP($H498,TSギフト商品コード!$A$1:$H$10000,3,0),ROUNDDOWN((1-$I$6)*VLOOKUP($H498,TSギフト商品コード!$A$1:$H$10000,3,0),0)))</f>
        <v/>
      </c>
      <c r="L498" s="185" t="str">
        <f t="shared" si="7"/>
        <v/>
      </c>
      <c r="M498" s="288"/>
      <c r="N498" s="5"/>
      <c r="O498" s="5"/>
      <c r="P498" s="5"/>
      <c r="Q498" s="5"/>
      <c r="R498" s="256"/>
      <c r="S498" s="256"/>
      <c r="T498" s="5"/>
      <c r="U498" s="5"/>
      <c r="V498" s="265"/>
      <c r="W498" s="34"/>
      <c r="X498" s="211" t="str">
        <f>IF($H498="","",IF(EXACT(ASC(VLOOKUP($H498,TSギフト商品コード!$A$2:$H$10000,8,0)),1),VLOOKUP($H498,TSギフト商品コード!$A$2:$H$10000,4,0),IF($I$6=0%,VLOOKUP($H498,TSギフト商品コード!$A$2:$H$10000,4,0),IF($I$6=3%,VLOOKUP($H498,TSギフト商品コード!$A$2:$H$10000,5,0),IF($I$6=5%,VLOOKUP($H498,TSギフト商品コード!$A$2:$H$10000,6,0),IF($I$6=10%,VLOOKUP($H498,TSギフト商品コード!$A$2:$H$10000,7,0),""))))))</f>
        <v/>
      </c>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c r="BG498" s="34"/>
      <c r="BH498" s="34"/>
      <c r="BI498" s="34"/>
    </row>
    <row r="499" spans="1:61" s="183" customFormat="1" ht="20.100000000000001" customHeight="1" x14ac:dyDescent="0.15">
      <c r="A499" s="213">
        <v>489</v>
      </c>
      <c r="B499" s="136"/>
      <c r="C499" s="258"/>
      <c r="D499" s="258"/>
      <c r="E499" s="258"/>
      <c r="F499" s="258"/>
      <c r="G499" s="4"/>
      <c r="H499" s="5"/>
      <c r="I499" s="212"/>
      <c r="J499" s="254" t="str">
        <f>IF($H499="","",VLOOKUP($H499,TSギフト商品コード!$A$1:$H$10000,2,0))</f>
        <v/>
      </c>
      <c r="K499" s="184" t="str">
        <f>IF($H499="","",IF(EXACT(ASC(VLOOKUP($H499,TSギフト商品コード!$A$1:$H$10000,8,0)),1),VLOOKUP($H499,TSギフト商品コード!$A$1:$H$10000,3,0),ROUNDDOWN((1-$I$6)*VLOOKUP($H499,TSギフト商品コード!$A$1:$H$10000,3,0),0)))</f>
        <v/>
      </c>
      <c r="L499" s="185" t="str">
        <f t="shared" si="7"/>
        <v/>
      </c>
      <c r="M499" s="288"/>
      <c r="N499" s="5"/>
      <c r="O499" s="5"/>
      <c r="P499" s="5"/>
      <c r="Q499" s="5"/>
      <c r="R499" s="256"/>
      <c r="S499" s="256"/>
      <c r="T499" s="5"/>
      <c r="U499" s="5"/>
      <c r="V499" s="265"/>
      <c r="W499" s="34"/>
      <c r="X499" s="211" t="str">
        <f>IF($H499="","",IF(EXACT(ASC(VLOOKUP($H499,TSギフト商品コード!$A$2:$H$10000,8,0)),1),VLOOKUP($H499,TSギフト商品コード!$A$2:$H$10000,4,0),IF($I$6=0%,VLOOKUP($H499,TSギフト商品コード!$A$2:$H$10000,4,0),IF($I$6=3%,VLOOKUP($H499,TSギフト商品コード!$A$2:$H$10000,5,0),IF($I$6=5%,VLOOKUP($H499,TSギフト商品コード!$A$2:$H$10000,6,0),IF($I$6=10%,VLOOKUP($H499,TSギフト商品コード!$A$2:$H$10000,7,0),""))))))</f>
        <v/>
      </c>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c r="BG499" s="34"/>
      <c r="BH499" s="34"/>
      <c r="BI499" s="34"/>
    </row>
    <row r="500" spans="1:61" s="183" customFormat="1" ht="20.100000000000001" customHeight="1" x14ac:dyDescent="0.15">
      <c r="A500" s="213">
        <v>490</v>
      </c>
      <c r="B500" s="136"/>
      <c r="C500" s="258"/>
      <c r="D500" s="258"/>
      <c r="E500" s="258"/>
      <c r="F500" s="258"/>
      <c r="G500" s="4"/>
      <c r="H500" s="5"/>
      <c r="I500" s="212"/>
      <c r="J500" s="254" t="str">
        <f>IF($H500="","",VLOOKUP($H500,TSギフト商品コード!$A$1:$H$10000,2,0))</f>
        <v/>
      </c>
      <c r="K500" s="184" t="str">
        <f>IF($H500="","",IF(EXACT(ASC(VLOOKUP($H500,TSギフト商品コード!$A$1:$H$10000,8,0)),1),VLOOKUP($H500,TSギフト商品コード!$A$1:$H$10000,3,0),ROUNDDOWN((1-$I$6)*VLOOKUP($H500,TSギフト商品コード!$A$1:$H$10000,3,0),0)))</f>
        <v/>
      </c>
      <c r="L500" s="185" t="str">
        <f t="shared" si="7"/>
        <v/>
      </c>
      <c r="M500" s="288"/>
      <c r="N500" s="5"/>
      <c r="O500" s="5"/>
      <c r="P500" s="5"/>
      <c r="Q500" s="5"/>
      <c r="R500" s="256"/>
      <c r="S500" s="256"/>
      <c r="T500" s="5"/>
      <c r="U500" s="5"/>
      <c r="V500" s="265"/>
      <c r="W500" s="34"/>
      <c r="X500" s="211" t="str">
        <f>IF($H500="","",IF(EXACT(ASC(VLOOKUP($H500,TSギフト商品コード!$A$2:$H$10000,8,0)),1),VLOOKUP($H500,TSギフト商品コード!$A$2:$H$10000,4,0),IF($I$6=0%,VLOOKUP($H500,TSギフト商品コード!$A$2:$H$10000,4,0),IF($I$6=3%,VLOOKUP($H500,TSギフト商品コード!$A$2:$H$10000,5,0),IF($I$6=5%,VLOOKUP($H500,TSギフト商品コード!$A$2:$H$10000,6,0),IF($I$6=10%,VLOOKUP($H500,TSギフト商品コード!$A$2:$H$10000,7,0),""))))))</f>
        <v/>
      </c>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c r="BG500" s="34"/>
      <c r="BH500" s="34"/>
      <c r="BI500" s="34"/>
    </row>
    <row r="501" spans="1:61" s="183" customFormat="1" ht="20.100000000000001" customHeight="1" x14ac:dyDescent="0.15">
      <c r="A501" s="213">
        <v>491</v>
      </c>
      <c r="B501" s="136"/>
      <c r="C501" s="258"/>
      <c r="D501" s="258"/>
      <c r="E501" s="258"/>
      <c r="F501" s="258"/>
      <c r="G501" s="4"/>
      <c r="H501" s="5"/>
      <c r="I501" s="212"/>
      <c r="J501" s="254" t="str">
        <f>IF($H501="","",VLOOKUP($H501,TSギフト商品コード!$A$1:$H$10000,2,0))</f>
        <v/>
      </c>
      <c r="K501" s="184" t="str">
        <f>IF($H501="","",IF(EXACT(ASC(VLOOKUP($H501,TSギフト商品コード!$A$1:$H$10000,8,0)),1),VLOOKUP($H501,TSギフト商品コード!$A$1:$H$10000,3,0),ROUNDDOWN((1-$I$6)*VLOOKUP($H501,TSギフト商品コード!$A$1:$H$10000,3,0),0)))</f>
        <v/>
      </c>
      <c r="L501" s="185" t="str">
        <f t="shared" si="7"/>
        <v/>
      </c>
      <c r="M501" s="288"/>
      <c r="N501" s="5"/>
      <c r="O501" s="5"/>
      <c r="P501" s="5"/>
      <c r="Q501" s="5"/>
      <c r="R501" s="256"/>
      <c r="S501" s="256"/>
      <c r="T501" s="5"/>
      <c r="U501" s="5"/>
      <c r="V501" s="265"/>
      <c r="W501" s="34"/>
      <c r="X501" s="211" t="str">
        <f>IF($H501="","",IF(EXACT(ASC(VLOOKUP($H501,TSギフト商品コード!$A$2:$H$10000,8,0)),1),VLOOKUP($H501,TSギフト商品コード!$A$2:$H$10000,4,0),IF($I$6=0%,VLOOKUP($H501,TSギフト商品コード!$A$2:$H$10000,4,0),IF($I$6=3%,VLOOKUP($H501,TSギフト商品コード!$A$2:$H$10000,5,0),IF($I$6=5%,VLOOKUP($H501,TSギフト商品コード!$A$2:$H$10000,6,0),IF($I$6=10%,VLOOKUP($H501,TSギフト商品コード!$A$2:$H$10000,7,0),""))))))</f>
        <v/>
      </c>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c r="BG501" s="34"/>
      <c r="BH501" s="34"/>
      <c r="BI501" s="34"/>
    </row>
    <row r="502" spans="1:61" s="183" customFormat="1" ht="20.100000000000001" customHeight="1" x14ac:dyDescent="0.15">
      <c r="A502" s="213">
        <v>492</v>
      </c>
      <c r="B502" s="136"/>
      <c r="C502" s="258"/>
      <c r="D502" s="258"/>
      <c r="E502" s="258"/>
      <c r="F502" s="258"/>
      <c r="G502" s="4"/>
      <c r="H502" s="5"/>
      <c r="I502" s="212"/>
      <c r="J502" s="254" t="str">
        <f>IF($H502="","",VLOOKUP($H502,TSギフト商品コード!$A$1:$H$10000,2,0))</f>
        <v/>
      </c>
      <c r="K502" s="184" t="str">
        <f>IF($H502="","",IF(EXACT(ASC(VLOOKUP($H502,TSギフト商品コード!$A$1:$H$10000,8,0)),1),VLOOKUP($H502,TSギフト商品コード!$A$1:$H$10000,3,0),ROUNDDOWN((1-$I$6)*VLOOKUP($H502,TSギフト商品コード!$A$1:$H$10000,3,0),0)))</f>
        <v/>
      </c>
      <c r="L502" s="185" t="str">
        <f t="shared" si="7"/>
        <v/>
      </c>
      <c r="M502" s="288"/>
      <c r="N502" s="5"/>
      <c r="O502" s="5"/>
      <c r="P502" s="5"/>
      <c r="Q502" s="5"/>
      <c r="R502" s="256"/>
      <c r="S502" s="256"/>
      <c r="T502" s="5"/>
      <c r="U502" s="5"/>
      <c r="V502" s="265"/>
      <c r="W502" s="34"/>
      <c r="X502" s="211" t="str">
        <f>IF($H502="","",IF(EXACT(ASC(VLOOKUP($H502,TSギフト商品コード!$A$2:$H$10000,8,0)),1),VLOOKUP($H502,TSギフト商品コード!$A$2:$H$10000,4,0),IF($I$6=0%,VLOOKUP($H502,TSギフト商品コード!$A$2:$H$10000,4,0),IF($I$6=3%,VLOOKUP($H502,TSギフト商品コード!$A$2:$H$10000,5,0),IF($I$6=5%,VLOOKUP($H502,TSギフト商品コード!$A$2:$H$10000,6,0),IF($I$6=10%,VLOOKUP($H502,TSギフト商品コード!$A$2:$H$10000,7,0),""))))))</f>
        <v/>
      </c>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c r="BG502" s="34"/>
      <c r="BH502" s="34"/>
      <c r="BI502" s="34"/>
    </row>
    <row r="503" spans="1:61" s="183" customFormat="1" ht="20.100000000000001" customHeight="1" x14ac:dyDescent="0.15">
      <c r="A503" s="213">
        <v>493</v>
      </c>
      <c r="B503" s="136"/>
      <c r="C503" s="258"/>
      <c r="D503" s="258"/>
      <c r="E503" s="258"/>
      <c r="F503" s="258"/>
      <c r="G503" s="4"/>
      <c r="H503" s="5"/>
      <c r="I503" s="212"/>
      <c r="J503" s="254" t="str">
        <f>IF($H503="","",VLOOKUP($H503,TSギフト商品コード!$A$1:$H$10000,2,0))</f>
        <v/>
      </c>
      <c r="K503" s="184" t="str">
        <f>IF($H503="","",IF(EXACT(ASC(VLOOKUP($H503,TSギフト商品コード!$A$1:$H$10000,8,0)),1),VLOOKUP($H503,TSギフト商品コード!$A$1:$H$10000,3,0),ROUNDDOWN((1-$I$6)*VLOOKUP($H503,TSギフト商品コード!$A$1:$H$10000,3,0),0)))</f>
        <v/>
      </c>
      <c r="L503" s="185" t="str">
        <f t="shared" si="7"/>
        <v/>
      </c>
      <c r="M503" s="288"/>
      <c r="N503" s="5"/>
      <c r="O503" s="5"/>
      <c r="P503" s="5"/>
      <c r="Q503" s="5"/>
      <c r="R503" s="256"/>
      <c r="S503" s="256"/>
      <c r="T503" s="5"/>
      <c r="U503" s="5"/>
      <c r="V503" s="265"/>
      <c r="W503" s="34"/>
      <c r="X503" s="211" t="str">
        <f>IF($H503="","",IF(EXACT(ASC(VLOOKUP($H503,TSギフト商品コード!$A$2:$H$10000,8,0)),1),VLOOKUP($H503,TSギフト商品コード!$A$2:$H$10000,4,0),IF($I$6=0%,VLOOKUP($H503,TSギフト商品コード!$A$2:$H$10000,4,0),IF($I$6=3%,VLOOKUP($H503,TSギフト商品コード!$A$2:$H$10000,5,0),IF($I$6=5%,VLOOKUP($H503,TSギフト商品コード!$A$2:$H$10000,6,0),IF($I$6=10%,VLOOKUP($H503,TSギフト商品コード!$A$2:$H$10000,7,0),""))))))</f>
        <v/>
      </c>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c r="BG503" s="34"/>
      <c r="BH503" s="34"/>
      <c r="BI503" s="34"/>
    </row>
    <row r="504" spans="1:61" s="183" customFormat="1" ht="20.100000000000001" customHeight="1" x14ac:dyDescent="0.15">
      <c r="A504" s="213">
        <v>494</v>
      </c>
      <c r="B504" s="136"/>
      <c r="C504" s="258"/>
      <c r="D504" s="258"/>
      <c r="E504" s="258"/>
      <c r="F504" s="258"/>
      <c r="G504" s="4"/>
      <c r="H504" s="5"/>
      <c r="I504" s="212"/>
      <c r="J504" s="254" t="str">
        <f>IF($H504="","",VLOOKUP($H504,TSギフト商品コード!$A$1:$H$10000,2,0))</f>
        <v/>
      </c>
      <c r="K504" s="184" t="str">
        <f>IF($H504="","",IF(EXACT(ASC(VLOOKUP($H504,TSギフト商品コード!$A$1:$H$10000,8,0)),1),VLOOKUP($H504,TSギフト商品コード!$A$1:$H$10000,3,0),ROUNDDOWN((1-$I$6)*VLOOKUP($H504,TSギフト商品コード!$A$1:$H$10000,3,0),0)))</f>
        <v/>
      </c>
      <c r="L504" s="185" t="str">
        <f t="shared" si="7"/>
        <v/>
      </c>
      <c r="M504" s="288"/>
      <c r="N504" s="5"/>
      <c r="O504" s="5"/>
      <c r="P504" s="5"/>
      <c r="Q504" s="5"/>
      <c r="R504" s="256"/>
      <c r="S504" s="256"/>
      <c r="T504" s="5"/>
      <c r="U504" s="5"/>
      <c r="V504" s="265"/>
      <c r="W504" s="34"/>
      <c r="X504" s="211" t="str">
        <f>IF($H504="","",IF(EXACT(ASC(VLOOKUP($H504,TSギフト商品コード!$A$2:$H$10000,8,0)),1),VLOOKUP($H504,TSギフト商品コード!$A$2:$H$10000,4,0),IF($I$6=0%,VLOOKUP($H504,TSギフト商品コード!$A$2:$H$10000,4,0),IF($I$6=3%,VLOOKUP($H504,TSギフト商品コード!$A$2:$H$10000,5,0),IF($I$6=5%,VLOOKUP($H504,TSギフト商品コード!$A$2:$H$10000,6,0),IF($I$6=10%,VLOOKUP($H504,TSギフト商品コード!$A$2:$H$10000,7,0),""))))))</f>
        <v/>
      </c>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c r="BG504" s="34"/>
      <c r="BH504" s="34"/>
      <c r="BI504" s="34"/>
    </row>
    <row r="505" spans="1:61" s="183" customFormat="1" ht="20.100000000000001" customHeight="1" x14ac:dyDescent="0.15">
      <c r="A505" s="213">
        <v>495</v>
      </c>
      <c r="B505" s="136"/>
      <c r="C505" s="258"/>
      <c r="D505" s="258"/>
      <c r="E505" s="258"/>
      <c r="F505" s="258"/>
      <c r="G505" s="4"/>
      <c r="H505" s="5"/>
      <c r="I505" s="212"/>
      <c r="J505" s="254" t="str">
        <f>IF($H505="","",VLOOKUP($H505,TSギフト商品コード!$A$1:$H$10000,2,0))</f>
        <v/>
      </c>
      <c r="K505" s="184" t="str">
        <f>IF($H505="","",IF(EXACT(ASC(VLOOKUP($H505,TSギフト商品コード!$A$1:$H$10000,8,0)),1),VLOOKUP($H505,TSギフト商品コード!$A$1:$H$10000,3,0),ROUNDDOWN((1-$I$6)*VLOOKUP($H505,TSギフト商品コード!$A$1:$H$10000,3,0),0)))</f>
        <v/>
      </c>
      <c r="L505" s="185" t="str">
        <f t="shared" si="7"/>
        <v/>
      </c>
      <c r="M505" s="288"/>
      <c r="N505" s="5"/>
      <c r="O505" s="5"/>
      <c r="P505" s="5"/>
      <c r="Q505" s="5"/>
      <c r="R505" s="256"/>
      <c r="S505" s="256"/>
      <c r="T505" s="5"/>
      <c r="U505" s="5"/>
      <c r="V505" s="265"/>
      <c r="W505" s="34"/>
      <c r="X505" s="211" t="str">
        <f>IF($H505="","",IF(EXACT(ASC(VLOOKUP($H505,TSギフト商品コード!$A$2:$H$10000,8,0)),1),VLOOKUP($H505,TSギフト商品コード!$A$2:$H$10000,4,0),IF($I$6=0%,VLOOKUP($H505,TSギフト商品コード!$A$2:$H$10000,4,0),IF($I$6=3%,VLOOKUP($H505,TSギフト商品コード!$A$2:$H$10000,5,0),IF($I$6=5%,VLOOKUP($H505,TSギフト商品コード!$A$2:$H$10000,6,0),IF($I$6=10%,VLOOKUP($H505,TSギフト商品コード!$A$2:$H$10000,7,0),""))))))</f>
        <v/>
      </c>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c r="BG505" s="34"/>
      <c r="BH505" s="34"/>
      <c r="BI505" s="34"/>
    </row>
    <row r="506" spans="1:61" s="183" customFormat="1" ht="20.100000000000001" customHeight="1" x14ac:dyDescent="0.15">
      <c r="A506" s="213">
        <v>496</v>
      </c>
      <c r="B506" s="136"/>
      <c r="C506" s="258"/>
      <c r="D506" s="258"/>
      <c r="E506" s="258"/>
      <c r="F506" s="258"/>
      <c r="G506" s="4"/>
      <c r="H506" s="5"/>
      <c r="I506" s="212"/>
      <c r="J506" s="254" t="str">
        <f>IF($H506="","",VLOOKUP($H506,TSギフト商品コード!$A$1:$H$10000,2,0))</f>
        <v/>
      </c>
      <c r="K506" s="184" t="str">
        <f>IF($H506="","",IF(EXACT(ASC(VLOOKUP($H506,TSギフト商品コード!$A$1:$H$10000,8,0)),1),VLOOKUP($H506,TSギフト商品コード!$A$1:$H$10000,3,0),ROUNDDOWN((1-$I$6)*VLOOKUP($H506,TSギフト商品コード!$A$1:$H$10000,3,0),0)))</f>
        <v/>
      </c>
      <c r="L506" s="185" t="str">
        <f t="shared" si="7"/>
        <v/>
      </c>
      <c r="M506" s="288"/>
      <c r="N506" s="5"/>
      <c r="O506" s="5"/>
      <c r="P506" s="5"/>
      <c r="Q506" s="5"/>
      <c r="R506" s="256"/>
      <c r="S506" s="256"/>
      <c r="T506" s="5"/>
      <c r="U506" s="5"/>
      <c r="V506" s="265"/>
      <c r="W506" s="34"/>
      <c r="X506" s="211" t="str">
        <f>IF($H506="","",IF(EXACT(ASC(VLOOKUP($H506,TSギフト商品コード!$A$2:$H$10000,8,0)),1),VLOOKUP($H506,TSギフト商品コード!$A$2:$H$10000,4,0),IF($I$6=0%,VLOOKUP($H506,TSギフト商品コード!$A$2:$H$10000,4,0),IF($I$6=3%,VLOOKUP($H506,TSギフト商品コード!$A$2:$H$10000,5,0),IF($I$6=5%,VLOOKUP($H506,TSギフト商品コード!$A$2:$H$10000,6,0),IF($I$6=10%,VLOOKUP($H506,TSギフト商品コード!$A$2:$H$10000,7,0),""))))))</f>
        <v/>
      </c>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c r="BG506" s="34"/>
      <c r="BH506" s="34"/>
      <c r="BI506" s="34"/>
    </row>
    <row r="507" spans="1:61" s="183" customFormat="1" ht="20.100000000000001" customHeight="1" x14ac:dyDescent="0.15">
      <c r="A507" s="213">
        <v>497</v>
      </c>
      <c r="B507" s="136"/>
      <c r="C507" s="258"/>
      <c r="D507" s="258"/>
      <c r="E507" s="258"/>
      <c r="F507" s="258"/>
      <c r="G507" s="4"/>
      <c r="H507" s="5"/>
      <c r="I507" s="212"/>
      <c r="J507" s="254" t="str">
        <f>IF($H507="","",VLOOKUP($H507,TSギフト商品コード!$A$1:$H$10000,2,0))</f>
        <v/>
      </c>
      <c r="K507" s="184" t="str">
        <f>IF($H507="","",IF(EXACT(ASC(VLOOKUP($H507,TSギフト商品コード!$A$1:$H$10000,8,0)),1),VLOOKUP($H507,TSギフト商品コード!$A$1:$H$10000,3,0),ROUNDDOWN((1-$I$6)*VLOOKUP($H507,TSギフト商品コード!$A$1:$H$10000,3,0),0)))</f>
        <v/>
      </c>
      <c r="L507" s="185" t="str">
        <f t="shared" si="7"/>
        <v/>
      </c>
      <c r="M507" s="288"/>
      <c r="N507" s="5"/>
      <c r="O507" s="5"/>
      <c r="P507" s="5"/>
      <c r="Q507" s="5"/>
      <c r="R507" s="256"/>
      <c r="S507" s="256"/>
      <c r="T507" s="5"/>
      <c r="U507" s="5"/>
      <c r="V507" s="265"/>
      <c r="W507" s="34"/>
      <c r="X507" s="211" t="str">
        <f>IF($H507="","",IF(EXACT(ASC(VLOOKUP($H507,TSギフト商品コード!$A$2:$H$10000,8,0)),1),VLOOKUP($H507,TSギフト商品コード!$A$2:$H$10000,4,0),IF($I$6=0%,VLOOKUP($H507,TSギフト商品コード!$A$2:$H$10000,4,0),IF($I$6=3%,VLOOKUP($H507,TSギフト商品コード!$A$2:$H$10000,5,0),IF($I$6=5%,VLOOKUP($H507,TSギフト商品コード!$A$2:$H$10000,6,0),IF($I$6=10%,VLOOKUP($H507,TSギフト商品コード!$A$2:$H$10000,7,0),""))))))</f>
        <v/>
      </c>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c r="BG507" s="34"/>
      <c r="BH507" s="34"/>
      <c r="BI507" s="34"/>
    </row>
    <row r="508" spans="1:61" s="183" customFormat="1" ht="20.100000000000001" customHeight="1" x14ac:dyDescent="0.15">
      <c r="A508" s="213">
        <v>498</v>
      </c>
      <c r="B508" s="136"/>
      <c r="C508" s="258"/>
      <c r="D508" s="258"/>
      <c r="E508" s="258"/>
      <c r="F508" s="258"/>
      <c r="G508" s="4"/>
      <c r="H508" s="5"/>
      <c r="I508" s="212"/>
      <c r="J508" s="254" t="str">
        <f>IF($H508="","",VLOOKUP($H508,TSギフト商品コード!$A$1:$H$10000,2,0))</f>
        <v/>
      </c>
      <c r="K508" s="184" t="str">
        <f>IF($H508="","",IF(EXACT(ASC(VLOOKUP($H508,TSギフト商品コード!$A$1:$H$10000,8,0)),1),VLOOKUP($H508,TSギフト商品コード!$A$1:$H$10000,3,0),ROUNDDOWN((1-$I$6)*VLOOKUP($H508,TSギフト商品コード!$A$1:$H$10000,3,0),0)))</f>
        <v/>
      </c>
      <c r="L508" s="185" t="str">
        <f t="shared" si="7"/>
        <v/>
      </c>
      <c r="M508" s="288"/>
      <c r="N508" s="5"/>
      <c r="O508" s="5"/>
      <c r="P508" s="5"/>
      <c r="Q508" s="5"/>
      <c r="R508" s="256"/>
      <c r="S508" s="256"/>
      <c r="T508" s="5"/>
      <c r="U508" s="5"/>
      <c r="V508" s="265"/>
      <c r="W508" s="34"/>
      <c r="X508" s="211" t="str">
        <f>IF($H508="","",IF(EXACT(ASC(VLOOKUP($H508,TSギフト商品コード!$A$2:$H$10000,8,0)),1),VLOOKUP($H508,TSギフト商品コード!$A$2:$H$10000,4,0),IF($I$6=0%,VLOOKUP($H508,TSギフト商品コード!$A$2:$H$10000,4,0),IF($I$6=3%,VLOOKUP($H508,TSギフト商品コード!$A$2:$H$10000,5,0),IF($I$6=5%,VLOOKUP($H508,TSギフト商品コード!$A$2:$H$10000,6,0),IF($I$6=10%,VLOOKUP($H508,TSギフト商品コード!$A$2:$H$10000,7,0),""))))))</f>
        <v/>
      </c>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c r="BG508" s="34"/>
      <c r="BH508" s="34"/>
      <c r="BI508" s="34"/>
    </row>
    <row r="509" spans="1:61" s="183" customFormat="1" ht="20.100000000000001" customHeight="1" x14ac:dyDescent="0.15">
      <c r="A509" s="213">
        <v>499</v>
      </c>
      <c r="B509" s="136"/>
      <c r="C509" s="258"/>
      <c r="D509" s="258"/>
      <c r="E509" s="258"/>
      <c r="F509" s="258"/>
      <c r="G509" s="4"/>
      <c r="H509" s="5"/>
      <c r="I509" s="212"/>
      <c r="J509" s="254" t="str">
        <f>IF($H509="","",VLOOKUP($H509,TSギフト商品コード!$A$1:$H$10000,2,0))</f>
        <v/>
      </c>
      <c r="K509" s="184" t="str">
        <f>IF($H509="","",IF(EXACT(ASC(VLOOKUP($H509,TSギフト商品コード!$A$1:$H$10000,8,0)),1),VLOOKUP($H509,TSギフト商品コード!$A$1:$H$10000,3,0),ROUNDDOWN((1-$I$6)*VLOOKUP($H509,TSギフト商品コード!$A$1:$H$10000,3,0),0)))</f>
        <v/>
      </c>
      <c r="L509" s="185" t="str">
        <f t="shared" si="7"/>
        <v/>
      </c>
      <c r="M509" s="288"/>
      <c r="N509" s="5"/>
      <c r="O509" s="5"/>
      <c r="P509" s="5"/>
      <c r="Q509" s="5"/>
      <c r="R509" s="256"/>
      <c r="S509" s="256"/>
      <c r="T509" s="5"/>
      <c r="U509" s="5"/>
      <c r="V509" s="265"/>
      <c r="W509" s="34"/>
      <c r="X509" s="211" t="str">
        <f>IF($H509="","",IF(EXACT(ASC(VLOOKUP($H509,TSギフト商品コード!$A$2:$H$10000,8,0)),1),VLOOKUP($H509,TSギフト商品コード!$A$2:$H$10000,4,0),IF($I$6=0%,VLOOKUP($H509,TSギフト商品コード!$A$2:$H$10000,4,0),IF($I$6=3%,VLOOKUP($H509,TSギフト商品コード!$A$2:$H$10000,5,0),IF($I$6=5%,VLOOKUP($H509,TSギフト商品コード!$A$2:$H$10000,6,0),IF($I$6=10%,VLOOKUP($H509,TSギフト商品コード!$A$2:$H$10000,7,0),""))))))</f>
        <v/>
      </c>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c r="BG509" s="34"/>
      <c r="BH509" s="34"/>
      <c r="BI509" s="34"/>
    </row>
    <row r="510" spans="1:61" s="183" customFormat="1" ht="20.100000000000001" customHeight="1" x14ac:dyDescent="0.15">
      <c r="A510" s="213">
        <v>500</v>
      </c>
      <c r="B510" s="136"/>
      <c r="C510" s="258"/>
      <c r="D510" s="258"/>
      <c r="E510" s="258"/>
      <c r="F510" s="258"/>
      <c r="G510" s="4"/>
      <c r="H510" s="5"/>
      <c r="I510" s="212"/>
      <c r="J510" s="254" t="str">
        <f>IF($H510="","",VLOOKUP($H510,TSギフト商品コード!$A$1:$H$10000,2,0))</f>
        <v/>
      </c>
      <c r="K510" s="184" t="str">
        <f>IF($H510="","",IF(EXACT(ASC(VLOOKUP($H510,TSギフト商品コード!$A$1:$H$10000,8,0)),1),VLOOKUP($H510,TSギフト商品コード!$A$1:$H$10000,3,0),ROUNDDOWN((1-$I$6)*VLOOKUP($H510,TSギフト商品コード!$A$1:$H$10000,3,0),0)))</f>
        <v/>
      </c>
      <c r="L510" s="185" t="str">
        <f t="shared" si="7"/>
        <v/>
      </c>
      <c r="M510" s="288"/>
      <c r="N510" s="5"/>
      <c r="O510" s="5"/>
      <c r="P510" s="5"/>
      <c r="Q510" s="5"/>
      <c r="R510" s="256"/>
      <c r="S510" s="256"/>
      <c r="T510" s="5"/>
      <c r="U510" s="5"/>
      <c r="V510" s="265"/>
      <c r="W510" s="34"/>
      <c r="X510" s="211" t="str">
        <f>IF($H510="","",IF(EXACT(ASC(VLOOKUP($H510,TSギフト商品コード!$A$2:$H$10000,8,0)),1),VLOOKUP($H510,TSギフト商品コード!$A$2:$H$10000,4,0),IF($I$6=0%,VLOOKUP($H510,TSギフト商品コード!$A$2:$H$10000,4,0),IF($I$6=3%,VLOOKUP($H510,TSギフト商品コード!$A$2:$H$10000,5,0),IF($I$6=5%,VLOOKUP($H510,TSギフト商品コード!$A$2:$H$10000,6,0),IF($I$6=10%,VLOOKUP($H510,TSギフト商品コード!$A$2:$H$10000,7,0),""))))))</f>
        <v/>
      </c>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c r="BG510" s="34"/>
      <c r="BH510" s="34"/>
      <c r="BI510" s="34"/>
    </row>
    <row r="511" spans="1:61" s="183" customFormat="1" ht="20.100000000000001" customHeight="1" x14ac:dyDescent="0.15">
      <c r="A511" s="213">
        <v>501</v>
      </c>
      <c r="B511" s="136"/>
      <c r="C511" s="258"/>
      <c r="D511" s="258"/>
      <c r="E511" s="258"/>
      <c r="F511" s="258"/>
      <c r="G511" s="4"/>
      <c r="H511" s="5"/>
      <c r="I511" s="212"/>
      <c r="J511" s="254" t="str">
        <f>IF($H511="","",VLOOKUP($H511,TSギフト商品コード!$A$1:$H$10000,2,0))</f>
        <v/>
      </c>
      <c r="K511" s="184" t="str">
        <f>IF($H511="","",IF(EXACT(ASC(VLOOKUP($H511,TSギフト商品コード!$A$1:$H$10000,8,0)),1),VLOOKUP($H511,TSギフト商品コード!$A$1:$H$10000,3,0),ROUNDDOWN((1-$I$6)*VLOOKUP($H511,TSギフト商品コード!$A$1:$H$10000,3,0),0)))</f>
        <v/>
      </c>
      <c r="L511" s="185" t="str">
        <f t="shared" si="7"/>
        <v/>
      </c>
      <c r="M511" s="288"/>
      <c r="N511" s="5"/>
      <c r="O511" s="5"/>
      <c r="P511" s="5"/>
      <c r="Q511" s="5"/>
      <c r="R511" s="256"/>
      <c r="S511" s="256"/>
      <c r="T511" s="5"/>
      <c r="U511" s="5"/>
      <c r="V511" s="265"/>
      <c r="W511" s="34"/>
      <c r="X511" s="211" t="str">
        <f>IF($H511="","",IF(EXACT(ASC(VLOOKUP($H511,TSギフト商品コード!$A$2:$H$10000,8,0)),1),VLOOKUP($H511,TSギフト商品コード!$A$2:$H$10000,4,0),IF($I$6=0%,VLOOKUP($H511,TSギフト商品コード!$A$2:$H$10000,4,0),IF($I$6=3%,VLOOKUP($H511,TSギフト商品コード!$A$2:$H$10000,5,0),IF($I$6=5%,VLOOKUP($H511,TSギフト商品コード!$A$2:$H$10000,6,0),IF($I$6=10%,VLOOKUP($H511,TSギフト商品コード!$A$2:$H$10000,7,0),""))))))</f>
        <v/>
      </c>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c r="BG511" s="34"/>
      <c r="BH511" s="34"/>
      <c r="BI511" s="34"/>
    </row>
    <row r="512" spans="1:61" s="183" customFormat="1" ht="20.100000000000001" customHeight="1" x14ac:dyDescent="0.15">
      <c r="A512" s="213">
        <v>502</v>
      </c>
      <c r="B512" s="136"/>
      <c r="C512" s="258"/>
      <c r="D512" s="258"/>
      <c r="E512" s="258"/>
      <c r="F512" s="258"/>
      <c r="G512" s="4"/>
      <c r="H512" s="5"/>
      <c r="I512" s="212"/>
      <c r="J512" s="254" t="str">
        <f>IF($H512="","",VLOOKUP($H512,TSギフト商品コード!$A$1:$H$10000,2,0))</f>
        <v/>
      </c>
      <c r="K512" s="184" t="str">
        <f>IF($H512="","",IF(EXACT(ASC(VLOOKUP($H512,TSギフト商品コード!$A$1:$H$10000,8,0)),1),VLOOKUP($H512,TSギフト商品コード!$A$1:$H$10000,3,0),ROUNDDOWN((1-$I$6)*VLOOKUP($H512,TSギフト商品コード!$A$1:$H$10000,3,0),0)))</f>
        <v/>
      </c>
      <c r="L512" s="185" t="str">
        <f t="shared" si="7"/>
        <v/>
      </c>
      <c r="M512" s="288"/>
      <c r="N512" s="5"/>
      <c r="O512" s="5"/>
      <c r="P512" s="5"/>
      <c r="Q512" s="5"/>
      <c r="R512" s="256"/>
      <c r="S512" s="256"/>
      <c r="T512" s="5"/>
      <c r="U512" s="5"/>
      <c r="V512" s="265"/>
      <c r="W512" s="34"/>
      <c r="X512" s="211" t="str">
        <f>IF($H512="","",IF(EXACT(ASC(VLOOKUP($H512,TSギフト商品コード!$A$2:$H$10000,8,0)),1),VLOOKUP($H512,TSギフト商品コード!$A$2:$H$10000,4,0),IF($I$6=0%,VLOOKUP($H512,TSギフト商品コード!$A$2:$H$10000,4,0),IF($I$6=3%,VLOOKUP($H512,TSギフト商品コード!$A$2:$H$10000,5,0),IF($I$6=5%,VLOOKUP($H512,TSギフト商品コード!$A$2:$H$10000,6,0),IF($I$6=10%,VLOOKUP($H512,TSギフト商品コード!$A$2:$H$10000,7,0),""))))))</f>
        <v/>
      </c>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c r="BG512" s="34"/>
      <c r="BH512" s="34"/>
      <c r="BI512" s="34"/>
    </row>
    <row r="513" spans="1:61" s="183" customFormat="1" ht="20.100000000000001" customHeight="1" x14ac:dyDescent="0.15">
      <c r="A513" s="213">
        <v>503</v>
      </c>
      <c r="B513" s="136"/>
      <c r="C513" s="258"/>
      <c r="D513" s="258"/>
      <c r="E513" s="258"/>
      <c r="F513" s="258"/>
      <c r="G513" s="4"/>
      <c r="H513" s="5"/>
      <c r="I513" s="212"/>
      <c r="J513" s="254" t="str">
        <f>IF($H513="","",VLOOKUP($H513,TSギフト商品コード!$A$1:$H$10000,2,0))</f>
        <v/>
      </c>
      <c r="K513" s="184" t="str">
        <f>IF($H513="","",IF(EXACT(ASC(VLOOKUP($H513,TSギフト商品コード!$A$1:$H$10000,8,0)),1),VLOOKUP($H513,TSギフト商品コード!$A$1:$H$10000,3,0),ROUNDDOWN((1-$I$6)*VLOOKUP($H513,TSギフト商品コード!$A$1:$H$10000,3,0),0)))</f>
        <v/>
      </c>
      <c r="L513" s="185" t="str">
        <f t="shared" si="7"/>
        <v/>
      </c>
      <c r="M513" s="288"/>
      <c r="N513" s="5"/>
      <c r="O513" s="5"/>
      <c r="P513" s="5"/>
      <c r="Q513" s="5"/>
      <c r="R513" s="256"/>
      <c r="S513" s="256"/>
      <c r="T513" s="5"/>
      <c r="U513" s="5"/>
      <c r="V513" s="265"/>
      <c r="W513" s="34"/>
      <c r="X513" s="211" t="str">
        <f>IF($H513="","",IF(EXACT(ASC(VLOOKUP($H513,TSギフト商品コード!$A$2:$H$10000,8,0)),1),VLOOKUP($H513,TSギフト商品コード!$A$2:$H$10000,4,0),IF($I$6=0%,VLOOKUP($H513,TSギフト商品コード!$A$2:$H$10000,4,0),IF($I$6=3%,VLOOKUP($H513,TSギフト商品コード!$A$2:$H$10000,5,0),IF($I$6=5%,VLOOKUP($H513,TSギフト商品コード!$A$2:$H$10000,6,0),IF($I$6=10%,VLOOKUP($H513,TSギフト商品コード!$A$2:$H$10000,7,0),""))))))</f>
        <v/>
      </c>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c r="BG513" s="34"/>
      <c r="BH513" s="34"/>
      <c r="BI513" s="34"/>
    </row>
    <row r="514" spans="1:61" s="183" customFormat="1" ht="20.100000000000001" customHeight="1" x14ac:dyDescent="0.15">
      <c r="A514" s="213">
        <v>504</v>
      </c>
      <c r="B514" s="136"/>
      <c r="C514" s="258"/>
      <c r="D514" s="258"/>
      <c r="E514" s="258"/>
      <c r="F514" s="258"/>
      <c r="G514" s="4"/>
      <c r="H514" s="5"/>
      <c r="I514" s="212"/>
      <c r="J514" s="254" t="str">
        <f>IF($H514="","",VLOOKUP($H514,TSギフト商品コード!$A$1:$H$10000,2,0))</f>
        <v/>
      </c>
      <c r="K514" s="184" t="str">
        <f>IF($H514="","",IF(EXACT(ASC(VLOOKUP($H514,TSギフト商品コード!$A$1:$H$10000,8,0)),1),VLOOKUP($H514,TSギフト商品コード!$A$1:$H$10000,3,0),ROUNDDOWN((1-$I$6)*VLOOKUP($H514,TSギフト商品コード!$A$1:$H$10000,3,0),0)))</f>
        <v/>
      </c>
      <c r="L514" s="185" t="str">
        <f t="shared" si="7"/>
        <v/>
      </c>
      <c r="M514" s="288"/>
      <c r="N514" s="5"/>
      <c r="O514" s="5"/>
      <c r="P514" s="5"/>
      <c r="Q514" s="5"/>
      <c r="R514" s="256"/>
      <c r="S514" s="256"/>
      <c r="T514" s="5"/>
      <c r="U514" s="5"/>
      <c r="V514" s="265"/>
      <c r="W514" s="34"/>
      <c r="X514" s="211" t="str">
        <f>IF($H514="","",IF(EXACT(ASC(VLOOKUP($H514,TSギフト商品コード!$A$2:$H$10000,8,0)),1),VLOOKUP($H514,TSギフト商品コード!$A$2:$H$10000,4,0),IF($I$6=0%,VLOOKUP($H514,TSギフト商品コード!$A$2:$H$10000,4,0),IF($I$6=3%,VLOOKUP($H514,TSギフト商品コード!$A$2:$H$10000,5,0),IF($I$6=5%,VLOOKUP($H514,TSギフト商品コード!$A$2:$H$10000,6,0),IF($I$6=10%,VLOOKUP($H514,TSギフト商品コード!$A$2:$H$10000,7,0),""))))))</f>
        <v/>
      </c>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c r="BG514" s="34"/>
      <c r="BH514" s="34"/>
      <c r="BI514" s="34"/>
    </row>
    <row r="515" spans="1:61" s="183" customFormat="1" ht="20.100000000000001" customHeight="1" x14ac:dyDescent="0.15">
      <c r="A515" s="213">
        <v>505</v>
      </c>
      <c r="B515" s="136"/>
      <c r="C515" s="258"/>
      <c r="D515" s="258"/>
      <c r="E515" s="258"/>
      <c r="F515" s="258"/>
      <c r="G515" s="4"/>
      <c r="H515" s="5"/>
      <c r="I515" s="212"/>
      <c r="J515" s="254" t="str">
        <f>IF($H515="","",VLOOKUP($H515,TSギフト商品コード!$A$1:$H$10000,2,0))</f>
        <v/>
      </c>
      <c r="K515" s="184" t="str">
        <f>IF($H515="","",IF(EXACT(ASC(VLOOKUP($H515,TSギフト商品コード!$A$1:$H$10000,8,0)),1),VLOOKUP($H515,TSギフト商品コード!$A$1:$H$10000,3,0),ROUNDDOWN((1-$I$6)*VLOOKUP($H515,TSギフト商品コード!$A$1:$H$10000,3,0),0)))</f>
        <v/>
      </c>
      <c r="L515" s="185" t="str">
        <f t="shared" si="7"/>
        <v/>
      </c>
      <c r="M515" s="288"/>
      <c r="N515" s="5"/>
      <c r="O515" s="5"/>
      <c r="P515" s="5"/>
      <c r="Q515" s="5"/>
      <c r="R515" s="256"/>
      <c r="S515" s="256"/>
      <c r="T515" s="5"/>
      <c r="U515" s="5"/>
      <c r="V515" s="265"/>
      <c r="W515" s="34"/>
      <c r="X515" s="211" t="str">
        <f>IF($H515="","",IF(EXACT(ASC(VLOOKUP($H515,TSギフト商品コード!$A$2:$H$10000,8,0)),1),VLOOKUP($H515,TSギフト商品コード!$A$2:$H$10000,4,0),IF($I$6=0%,VLOOKUP($H515,TSギフト商品コード!$A$2:$H$10000,4,0),IF($I$6=3%,VLOOKUP($H515,TSギフト商品コード!$A$2:$H$10000,5,0),IF($I$6=5%,VLOOKUP($H515,TSギフト商品コード!$A$2:$H$10000,6,0),IF($I$6=10%,VLOOKUP($H515,TSギフト商品コード!$A$2:$H$10000,7,0),""))))))</f>
        <v/>
      </c>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c r="BG515" s="34"/>
      <c r="BH515" s="34"/>
      <c r="BI515" s="34"/>
    </row>
    <row r="516" spans="1:61" s="183" customFormat="1" ht="20.100000000000001" customHeight="1" x14ac:dyDescent="0.15">
      <c r="A516" s="213">
        <v>506</v>
      </c>
      <c r="B516" s="136"/>
      <c r="C516" s="258"/>
      <c r="D516" s="258"/>
      <c r="E516" s="258"/>
      <c r="F516" s="258"/>
      <c r="G516" s="4"/>
      <c r="H516" s="5"/>
      <c r="I516" s="212"/>
      <c r="J516" s="254" t="str">
        <f>IF($H516="","",VLOOKUP($H516,TSギフト商品コード!$A$1:$H$10000,2,0))</f>
        <v/>
      </c>
      <c r="K516" s="184" t="str">
        <f>IF($H516="","",IF(EXACT(ASC(VLOOKUP($H516,TSギフト商品コード!$A$1:$H$10000,8,0)),1),VLOOKUP($H516,TSギフト商品コード!$A$1:$H$10000,3,0),ROUNDDOWN((1-$I$6)*VLOOKUP($H516,TSギフト商品コード!$A$1:$H$10000,3,0),0)))</f>
        <v/>
      </c>
      <c r="L516" s="185" t="str">
        <f t="shared" si="7"/>
        <v/>
      </c>
      <c r="M516" s="288"/>
      <c r="N516" s="5"/>
      <c r="O516" s="5"/>
      <c r="P516" s="5"/>
      <c r="Q516" s="5"/>
      <c r="R516" s="256"/>
      <c r="S516" s="256"/>
      <c r="T516" s="5"/>
      <c r="U516" s="5"/>
      <c r="V516" s="265"/>
      <c r="W516" s="34"/>
      <c r="X516" s="211" t="str">
        <f>IF($H516="","",IF(EXACT(ASC(VLOOKUP($H516,TSギフト商品コード!$A$2:$H$10000,8,0)),1),VLOOKUP($H516,TSギフト商品コード!$A$2:$H$10000,4,0),IF($I$6=0%,VLOOKUP($H516,TSギフト商品コード!$A$2:$H$10000,4,0),IF($I$6=3%,VLOOKUP($H516,TSギフト商品コード!$A$2:$H$10000,5,0),IF($I$6=5%,VLOOKUP($H516,TSギフト商品コード!$A$2:$H$10000,6,0),IF($I$6=10%,VLOOKUP($H516,TSギフト商品コード!$A$2:$H$10000,7,0),""))))))</f>
        <v/>
      </c>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c r="BG516" s="34"/>
      <c r="BH516" s="34"/>
      <c r="BI516" s="34"/>
    </row>
    <row r="517" spans="1:61" s="183" customFormat="1" ht="20.100000000000001" customHeight="1" x14ac:dyDescent="0.15">
      <c r="A517" s="213">
        <v>507</v>
      </c>
      <c r="B517" s="136"/>
      <c r="C517" s="258"/>
      <c r="D517" s="258"/>
      <c r="E517" s="258"/>
      <c r="F517" s="258"/>
      <c r="G517" s="4"/>
      <c r="H517" s="5"/>
      <c r="I517" s="212"/>
      <c r="J517" s="254" t="str">
        <f>IF($H517="","",VLOOKUP($H517,TSギフト商品コード!$A$1:$H$10000,2,0))</f>
        <v/>
      </c>
      <c r="K517" s="184" t="str">
        <f>IF($H517="","",IF(EXACT(ASC(VLOOKUP($H517,TSギフト商品コード!$A$1:$H$10000,8,0)),1),VLOOKUP($H517,TSギフト商品コード!$A$1:$H$10000,3,0),ROUNDDOWN((1-$I$6)*VLOOKUP($H517,TSギフト商品コード!$A$1:$H$10000,3,0),0)))</f>
        <v/>
      </c>
      <c r="L517" s="185" t="str">
        <f t="shared" si="7"/>
        <v/>
      </c>
      <c r="M517" s="288"/>
      <c r="N517" s="5"/>
      <c r="O517" s="5"/>
      <c r="P517" s="5"/>
      <c r="Q517" s="5"/>
      <c r="R517" s="256"/>
      <c r="S517" s="256"/>
      <c r="T517" s="5"/>
      <c r="U517" s="5"/>
      <c r="V517" s="265"/>
      <c r="W517" s="34"/>
      <c r="X517" s="211" t="str">
        <f>IF($H517="","",IF(EXACT(ASC(VLOOKUP($H517,TSギフト商品コード!$A$2:$H$10000,8,0)),1),VLOOKUP($H517,TSギフト商品コード!$A$2:$H$10000,4,0),IF($I$6=0%,VLOOKUP($H517,TSギフト商品コード!$A$2:$H$10000,4,0),IF($I$6=3%,VLOOKUP($H517,TSギフト商品コード!$A$2:$H$10000,5,0),IF($I$6=5%,VLOOKUP($H517,TSギフト商品コード!$A$2:$H$10000,6,0),IF($I$6=10%,VLOOKUP($H517,TSギフト商品コード!$A$2:$H$10000,7,0),""))))))</f>
        <v/>
      </c>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c r="BG517" s="34"/>
      <c r="BH517" s="34"/>
      <c r="BI517" s="34"/>
    </row>
    <row r="518" spans="1:61" s="183" customFormat="1" ht="20.100000000000001" customHeight="1" x14ac:dyDescent="0.15">
      <c r="A518" s="213">
        <v>508</v>
      </c>
      <c r="B518" s="136"/>
      <c r="C518" s="258"/>
      <c r="D518" s="258"/>
      <c r="E518" s="258"/>
      <c r="F518" s="258"/>
      <c r="G518" s="4"/>
      <c r="H518" s="5"/>
      <c r="I518" s="212"/>
      <c r="J518" s="254" t="str">
        <f>IF($H518="","",VLOOKUP($H518,TSギフト商品コード!$A$1:$H$10000,2,0))</f>
        <v/>
      </c>
      <c r="K518" s="184" t="str">
        <f>IF($H518="","",IF(EXACT(ASC(VLOOKUP($H518,TSギフト商品コード!$A$1:$H$10000,8,0)),1),VLOOKUP($H518,TSギフト商品コード!$A$1:$H$10000,3,0),ROUNDDOWN((1-$I$6)*VLOOKUP($H518,TSギフト商品コード!$A$1:$H$10000,3,0),0)))</f>
        <v/>
      </c>
      <c r="L518" s="185" t="str">
        <f t="shared" si="7"/>
        <v/>
      </c>
      <c r="M518" s="288"/>
      <c r="N518" s="5"/>
      <c r="O518" s="5"/>
      <c r="P518" s="5"/>
      <c r="Q518" s="5"/>
      <c r="R518" s="256"/>
      <c r="S518" s="256"/>
      <c r="T518" s="5"/>
      <c r="U518" s="5"/>
      <c r="V518" s="265"/>
      <c r="W518" s="34"/>
      <c r="X518" s="211" t="str">
        <f>IF($H518="","",IF(EXACT(ASC(VLOOKUP($H518,TSギフト商品コード!$A$2:$H$10000,8,0)),1),VLOOKUP($H518,TSギフト商品コード!$A$2:$H$10000,4,0),IF($I$6=0%,VLOOKUP($H518,TSギフト商品コード!$A$2:$H$10000,4,0),IF($I$6=3%,VLOOKUP($H518,TSギフト商品コード!$A$2:$H$10000,5,0),IF($I$6=5%,VLOOKUP($H518,TSギフト商品コード!$A$2:$H$10000,6,0),IF($I$6=10%,VLOOKUP($H518,TSギフト商品コード!$A$2:$H$10000,7,0),""))))))</f>
        <v/>
      </c>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c r="BG518" s="34"/>
      <c r="BH518" s="34"/>
      <c r="BI518" s="34"/>
    </row>
    <row r="519" spans="1:61" s="183" customFormat="1" ht="20.100000000000001" customHeight="1" x14ac:dyDescent="0.15">
      <c r="A519" s="213">
        <v>509</v>
      </c>
      <c r="B519" s="136"/>
      <c r="C519" s="258"/>
      <c r="D519" s="258"/>
      <c r="E519" s="258"/>
      <c r="F519" s="258"/>
      <c r="G519" s="4"/>
      <c r="H519" s="5"/>
      <c r="I519" s="212"/>
      <c r="J519" s="254" t="str">
        <f>IF($H519="","",VLOOKUP($H519,TSギフト商品コード!$A$1:$H$10000,2,0))</f>
        <v/>
      </c>
      <c r="K519" s="184" t="str">
        <f>IF($H519="","",IF(EXACT(ASC(VLOOKUP($H519,TSギフト商品コード!$A$1:$H$10000,8,0)),1),VLOOKUP($H519,TSギフト商品コード!$A$1:$H$10000,3,0),ROUNDDOWN((1-$I$6)*VLOOKUP($H519,TSギフト商品コード!$A$1:$H$10000,3,0),0)))</f>
        <v/>
      </c>
      <c r="L519" s="185" t="str">
        <f t="shared" si="7"/>
        <v/>
      </c>
      <c r="M519" s="288"/>
      <c r="N519" s="5"/>
      <c r="O519" s="5"/>
      <c r="P519" s="5"/>
      <c r="Q519" s="5"/>
      <c r="R519" s="256"/>
      <c r="S519" s="256"/>
      <c r="T519" s="5"/>
      <c r="U519" s="5"/>
      <c r="V519" s="265"/>
      <c r="W519" s="34"/>
      <c r="X519" s="211" t="str">
        <f>IF($H519="","",IF(EXACT(ASC(VLOOKUP($H519,TSギフト商品コード!$A$2:$H$10000,8,0)),1),VLOOKUP($H519,TSギフト商品コード!$A$2:$H$10000,4,0),IF($I$6=0%,VLOOKUP($H519,TSギフト商品コード!$A$2:$H$10000,4,0),IF($I$6=3%,VLOOKUP($H519,TSギフト商品コード!$A$2:$H$10000,5,0),IF($I$6=5%,VLOOKUP($H519,TSギフト商品コード!$A$2:$H$10000,6,0),IF($I$6=10%,VLOOKUP($H519,TSギフト商品コード!$A$2:$H$10000,7,0),""))))))</f>
        <v/>
      </c>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c r="BG519" s="34"/>
      <c r="BH519" s="34"/>
      <c r="BI519" s="34"/>
    </row>
    <row r="520" spans="1:61" s="183" customFormat="1" ht="20.100000000000001" customHeight="1" x14ac:dyDescent="0.15">
      <c r="A520" s="213">
        <v>510</v>
      </c>
      <c r="B520" s="136"/>
      <c r="C520" s="258"/>
      <c r="D520" s="258"/>
      <c r="E520" s="258"/>
      <c r="F520" s="258"/>
      <c r="G520" s="4"/>
      <c r="H520" s="5"/>
      <c r="I520" s="212"/>
      <c r="J520" s="254" t="str">
        <f>IF($H520="","",VLOOKUP($H520,TSギフト商品コード!$A$1:$H$10000,2,0))</f>
        <v/>
      </c>
      <c r="K520" s="184" t="str">
        <f>IF($H520="","",IF(EXACT(ASC(VLOOKUP($H520,TSギフト商品コード!$A$1:$H$10000,8,0)),1),VLOOKUP($H520,TSギフト商品コード!$A$1:$H$10000,3,0),ROUNDDOWN((1-$I$6)*VLOOKUP($H520,TSギフト商品コード!$A$1:$H$10000,3,0),0)))</f>
        <v/>
      </c>
      <c r="L520" s="185" t="str">
        <f t="shared" si="7"/>
        <v/>
      </c>
      <c r="M520" s="288"/>
      <c r="N520" s="5"/>
      <c r="O520" s="5"/>
      <c r="P520" s="5"/>
      <c r="Q520" s="5"/>
      <c r="R520" s="256"/>
      <c r="S520" s="256"/>
      <c r="T520" s="5"/>
      <c r="U520" s="5"/>
      <c r="V520" s="265"/>
      <c r="W520" s="34"/>
      <c r="X520" s="211" t="str">
        <f>IF($H520="","",IF(EXACT(ASC(VLOOKUP($H520,TSギフト商品コード!$A$2:$H$10000,8,0)),1),VLOOKUP($H520,TSギフト商品コード!$A$2:$H$10000,4,0),IF($I$6=0%,VLOOKUP($H520,TSギフト商品コード!$A$2:$H$10000,4,0),IF($I$6=3%,VLOOKUP($H520,TSギフト商品コード!$A$2:$H$10000,5,0),IF($I$6=5%,VLOOKUP($H520,TSギフト商品コード!$A$2:$H$10000,6,0),IF($I$6=10%,VLOOKUP($H520,TSギフト商品コード!$A$2:$H$10000,7,0),""))))))</f>
        <v/>
      </c>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c r="BG520" s="34"/>
      <c r="BH520" s="34"/>
      <c r="BI520" s="34"/>
    </row>
    <row r="521" spans="1:61" s="183" customFormat="1" ht="20.100000000000001" customHeight="1" x14ac:dyDescent="0.15">
      <c r="A521" s="213">
        <v>511</v>
      </c>
      <c r="B521" s="136"/>
      <c r="C521" s="258"/>
      <c r="D521" s="258"/>
      <c r="E521" s="258"/>
      <c r="F521" s="258"/>
      <c r="G521" s="4"/>
      <c r="H521" s="5"/>
      <c r="I521" s="212"/>
      <c r="J521" s="254" t="str">
        <f>IF($H521="","",VLOOKUP($H521,TSギフト商品コード!$A$1:$H$10000,2,0))</f>
        <v/>
      </c>
      <c r="K521" s="184" t="str">
        <f>IF($H521="","",IF(EXACT(ASC(VLOOKUP($H521,TSギフト商品コード!$A$1:$H$10000,8,0)),1),VLOOKUP($H521,TSギフト商品コード!$A$1:$H$10000,3,0),ROUNDDOWN((1-$I$6)*VLOOKUP($H521,TSギフト商品コード!$A$1:$H$10000,3,0),0)))</f>
        <v/>
      </c>
      <c r="L521" s="185" t="str">
        <f t="shared" si="7"/>
        <v/>
      </c>
      <c r="M521" s="288"/>
      <c r="N521" s="5"/>
      <c r="O521" s="5"/>
      <c r="P521" s="5"/>
      <c r="Q521" s="5"/>
      <c r="R521" s="256"/>
      <c r="S521" s="256"/>
      <c r="T521" s="5"/>
      <c r="U521" s="5"/>
      <c r="V521" s="265"/>
      <c r="W521" s="34"/>
      <c r="X521" s="211" t="str">
        <f>IF($H521="","",IF(EXACT(ASC(VLOOKUP($H521,TSギフト商品コード!$A$2:$H$10000,8,0)),1),VLOOKUP($H521,TSギフト商品コード!$A$2:$H$10000,4,0),IF($I$6=0%,VLOOKUP($H521,TSギフト商品コード!$A$2:$H$10000,4,0),IF($I$6=3%,VLOOKUP($H521,TSギフト商品コード!$A$2:$H$10000,5,0),IF($I$6=5%,VLOOKUP($H521,TSギフト商品コード!$A$2:$H$10000,6,0),IF($I$6=10%,VLOOKUP($H521,TSギフト商品コード!$A$2:$H$10000,7,0),""))))))</f>
        <v/>
      </c>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c r="BG521" s="34"/>
      <c r="BH521" s="34"/>
      <c r="BI521" s="34"/>
    </row>
    <row r="522" spans="1:61" s="183" customFormat="1" ht="20.100000000000001" customHeight="1" x14ac:dyDescent="0.15">
      <c r="A522" s="213">
        <v>512</v>
      </c>
      <c r="B522" s="136"/>
      <c r="C522" s="258"/>
      <c r="D522" s="258"/>
      <c r="E522" s="258"/>
      <c r="F522" s="258"/>
      <c r="G522" s="4"/>
      <c r="H522" s="5"/>
      <c r="I522" s="212"/>
      <c r="J522" s="254" t="str">
        <f>IF($H522="","",VLOOKUP($H522,TSギフト商品コード!$A$1:$H$10000,2,0))</f>
        <v/>
      </c>
      <c r="K522" s="184" t="str">
        <f>IF($H522="","",IF(EXACT(ASC(VLOOKUP($H522,TSギフト商品コード!$A$1:$H$10000,8,0)),1),VLOOKUP($H522,TSギフト商品コード!$A$1:$H$10000,3,0),ROUNDDOWN((1-$I$6)*VLOOKUP($H522,TSギフト商品コード!$A$1:$H$10000,3,0),0)))</f>
        <v/>
      </c>
      <c r="L522" s="185" t="str">
        <f t="shared" si="7"/>
        <v/>
      </c>
      <c r="M522" s="288"/>
      <c r="N522" s="5"/>
      <c r="O522" s="5"/>
      <c r="P522" s="5"/>
      <c r="Q522" s="5"/>
      <c r="R522" s="256"/>
      <c r="S522" s="256"/>
      <c r="T522" s="5"/>
      <c r="U522" s="5"/>
      <c r="V522" s="265"/>
      <c r="W522" s="34"/>
      <c r="X522" s="211" t="str">
        <f>IF($H522="","",IF(EXACT(ASC(VLOOKUP($H522,TSギフト商品コード!$A$2:$H$10000,8,0)),1),VLOOKUP($H522,TSギフト商品コード!$A$2:$H$10000,4,0),IF($I$6=0%,VLOOKUP($H522,TSギフト商品コード!$A$2:$H$10000,4,0),IF($I$6=3%,VLOOKUP($H522,TSギフト商品コード!$A$2:$H$10000,5,0),IF($I$6=5%,VLOOKUP($H522,TSギフト商品コード!$A$2:$H$10000,6,0),IF($I$6=10%,VLOOKUP($H522,TSギフト商品コード!$A$2:$H$10000,7,0),""))))))</f>
        <v/>
      </c>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c r="BG522" s="34"/>
      <c r="BH522" s="34"/>
      <c r="BI522" s="34"/>
    </row>
    <row r="523" spans="1:61" s="183" customFormat="1" ht="20.100000000000001" customHeight="1" x14ac:dyDescent="0.15">
      <c r="A523" s="213">
        <v>513</v>
      </c>
      <c r="B523" s="136"/>
      <c r="C523" s="258"/>
      <c r="D523" s="258"/>
      <c r="E523" s="258"/>
      <c r="F523" s="258"/>
      <c r="G523" s="4"/>
      <c r="H523" s="5"/>
      <c r="I523" s="212"/>
      <c r="J523" s="254" t="str">
        <f>IF($H523="","",VLOOKUP($H523,TSギフト商品コード!$A$1:$H$10000,2,0))</f>
        <v/>
      </c>
      <c r="K523" s="184" t="str">
        <f>IF($H523="","",IF(EXACT(ASC(VLOOKUP($H523,TSギフト商品コード!$A$1:$H$10000,8,0)),1),VLOOKUP($H523,TSギフト商品コード!$A$1:$H$10000,3,0),ROUNDDOWN((1-$I$6)*VLOOKUP($H523,TSギフト商品コード!$A$1:$H$10000,3,0),0)))</f>
        <v/>
      </c>
      <c r="L523" s="185" t="str">
        <f t="shared" si="7"/>
        <v/>
      </c>
      <c r="M523" s="288"/>
      <c r="N523" s="5"/>
      <c r="O523" s="5"/>
      <c r="P523" s="5"/>
      <c r="Q523" s="5"/>
      <c r="R523" s="256"/>
      <c r="S523" s="256"/>
      <c r="T523" s="5"/>
      <c r="U523" s="5"/>
      <c r="V523" s="265"/>
      <c r="W523" s="34"/>
      <c r="X523" s="211" t="str">
        <f>IF($H523="","",IF(EXACT(ASC(VLOOKUP($H523,TSギフト商品コード!$A$2:$H$10000,8,0)),1),VLOOKUP($H523,TSギフト商品コード!$A$2:$H$10000,4,0),IF($I$6=0%,VLOOKUP($H523,TSギフト商品コード!$A$2:$H$10000,4,0),IF($I$6=3%,VLOOKUP($H523,TSギフト商品コード!$A$2:$H$10000,5,0),IF($I$6=5%,VLOOKUP($H523,TSギフト商品コード!$A$2:$H$10000,6,0),IF($I$6=10%,VLOOKUP($H523,TSギフト商品コード!$A$2:$H$10000,7,0),""))))))</f>
        <v/>
      </c>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c r="BG523" s="34"/>
      <c r="BH523" s="34"/>
      <c r="BI523" s="34"/>
    </row>
    <row r="524" spans="1:61" s="183" customFormat="1" ht="20.100000000000001" customHeight="1" x14ac:dyDescent="0.15">
      <c r="A524" s="213">
        <v>514</v>
      </c>
      <c r="B524" s="136"/>
      <c r="C524" s="258"/>
      <c r="D524" s="258"/>
      <c r="E524" s="258"/>
      <c r="F524" s="258"/>
      <c r="G524" s="4"/>
      <c r="H524" s="5"/>
      <c r="I524" s="212"/>
      <c r="J524" s="254" t="str">
        <f>IF($H524="","",VLOOKUP($H524,TSギフト商品コード!$A$1:$H$10000,2,0))</f>
        <v/>
      </c>
      <c r="K524" s="184" t="str">
        <f>IF($H524="","",IF(EXACT(ASC(VLOOKUP($H524,TSギフト商品コード!$A$1:$H$10000,8,0)),1),VLOOKUP($H524,TSギフト商品コード!$A$1:$H$10000,3,0),ROUNDDOWN((1-$I$6)*VLOOKUP($H524,TSギフト商品コード!$A$1:$H$10000,3,0),0)))</f>
        <v/>
      </c>
      <c r="L524" s="185" t="str">
        <f t="shared" ref="L524:L587" si="8">IF(OR($I524="",$K524=""),"",$I524*$K524)</f>
        <v/>
      </c>
      <c r="M524" s="288"/>
      <c r="N524" s="5"/>
      <c r="O524" s="5"/>
      <c r="P524" s="5"/>
      <c r="Q524" s="5"/>
      <c r="R524" s="256"/>
      <c r="S524" s="256"/>
      <c r="T524" s="5"/>
      <c r="U524" s="5"/>
      <c r="V524" s="265"/>
      <c r="W524" s="34"/>
      <c r="X524" s="211" t="str">
        <f>IF($H524="","",IF(EXACT(ASC(VLOOKUP($H524,TSギフト商品コード!$A$2:$H$10000,8,0)),1),VLOOKUP($H524,TSギフト商品コード!$A$2:$H$10000,4,0),IF($I$6=0%,VLOOKUP($H524,TSギフト商品コード!$A$2:$H$10000,4,0),IF($I$6=3%,VLOOKUP($H524,TSギフト商品コード!$A$2:$H$10000,5,0),IF($I$6=5%,VLOOKUP($H524,TSギフト商品コード!$A$2:$H$10000,6,0),IF($I$6=10%,VLOOKUP($H524,TSギフト商品コード!$A$2:$H$10000,7,0),""))))))</f>
        <v/>
      </c>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c r="BG524" s="34"/>
      <c r="BH524" s="34"/>
      <c r="BI524" s="34"/>
    </row>
    <row r="525" spans="1:61" s="183" customFormat="1" ht="20.100000000000001" customHeight="1" x14ac:dyDescent="0.15">
      <c r="A525" s="213">
        <v>515</v>
      </c>
      <c r="B525" s="136"/>
      <c r="C525" s="258"/>
      <c r="D525" s="258"/>
      <c r="E525" s="258"/>
      <c r="F525" s="258"/>
      <c r="G525" s="4"/>
      <c r="H525" s="5"/>
      <c r="I525" s="212"/>
      <c r="J525" s="254" t="str">
        <f>IF($H525="","",VLOOKUP($H525,TSギフト商品コード!$A$1:$H$10000,2,0))</f>
        <v/>
      </c>
      <c r="K525" s="184" t="str">
        <f>IF($H525="","",IF(EXACT(ASC(VLOOKUP($H525,TSギフト商品コード!$A$1:$H$10000,8,0)),1),VLOOKUP($H525,TSギフト商品コード!$A$1:$H$10000,3,0),ROUNDDOWN((1-$I$6)*VLOOKUP($H525,TSギフト商品コード!$A$1:$H$10000,3,0),0)))</f>
        <v/>
      </c>
      <c r="L525" s="185" t="str">
        <f t="shared" si="8"/>
        <v/>
      </c>
      <c r="M525" s="288"/>
      <c r="N525" s="5"/>
      <c r="O525" s="5"/>
      <c r="P525" s="5"/>
      <c r="Q525" s="5"/>
      <c r="R525" s="256"/>
      <c r="S525" s="256"/>
      <c r="T525" s="5"/>
      <c r="U525" s="5"/>
      <c r="V525" s="265"/>
      <c r="W525" s="34"/>
      <c r="X525" s="211" t="str">
        <f>IF($H525="","",IF(EXACT(ASC(VLOOKUP($H525,TSギフト商品コード!$A$2:$H$10000,8,0)),1),VLOOKUP($H525,TSギフト商品コード!$A$2:$H$10000,4,0),IF($I$6=0%,VLOOKUP($H525,TSギフト商品コード!$A$2:$H$10000,4,0),IF($I$6=3%,VLOOKUP($H525,TSギフト商品コード!$A$2:$H$10000,5,0),IF($I$6=5%,VLOOKUP($H525,TSギフト商品コード!$A$2:$H$10000,6,0),IF($I$6=10%,VLOOKUP($H525,TSギフト商品コード!$A$2:$H$10000,7,0),""))))))</f>
        <v/>
      </c>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c r="BG525" s="34"/>
      <c r="BH525" s="34"/>
      <c r="BI525" s="34"/>
    </row>
    <row r="526" spans="1:61" s="183" customFormat="1" ht="20.100000000000001" customHeight="1" x14ac:dyDescent="0.15">
      <c r="A526" s="213">
        <v>516</v>
      </c>
      <c r="B526" s="136"/>
      <c r="C526" s="258"/>
      <c r="D526" s="258"/>
      <c r="E526" s="258"/>
      <c r="F526" s="258"/>
      <c r="G526" s="4"/>
      <c r="H526" s="5"/>
      <c r="I526" s="212"/>
      <c r="J526" s="254" t="str">
        <f>IF($H526="","",VLOOKUP($H526,TSギフト商品コード!$A$1:$H$10000,2,0))</f>
        <v/>
      </c>
      <c r="K526" s="184" t="str">
        <f>IF($H526="","",IF(EXACT(ASC(VLOOKUP($H526,TSギフト商品コード!$A$1:$H$10000,8,0)),1),VLOOKUP($H526,TSギフト商品コード!$A$1:$H$10000,3,0),ROUNDDOWN((1-$I$6)*VLOOKUP($H526,TSギフト商品コード!$A$1:$H$10000,3,0),0)))</f>
        <v/>
      </c>
      <c r="L526" s="185" t="str">
        <f t="shared" si="8"/>
        <v/>
      </c>
      <c r="M526" s="288"/>
      <c r="N526" s="5"/>
      <c r="O526" s="5"/>
      <c r="P526" s="5"/>
      <c r="Q526" s="5"/>
      <c r="R526" s="256"/>
      <c r="S526" s="256"/>
      <c r="T526" s="5"/>
      <c r="U526" s="5"/>
      <c r="V526" s="265"/>
      <c r="W526" s="34"/>
      <c r="X526" s="211" t="str">
        <f>IF($H526="","",IF(EXACT(ASC(VLOOKUP($H526,TSギフト商品コード!$A$2:$H$10000,8,0)),1),VLOOKUP($H526,TSギフト商品コード!$A$2:$H$10000,4,0),IF($I$6=0%,VLOOKUP($H526,TSギフト商品コード!$A$2:$H$10000,4,0),IF($I$6=3%,VLOOKUP($H526,TSギフト商品コード!$A$2:$H$10000,5,0),IF($I$6=5%,VLOOKUP($H526,TSギフト商品コード!$A$2:$H$10000,6,0),IF($I$6=10%,VLOOKUP($H526,TSギフト商品コード!$A$2:$H$10000,7,0),""))))))</f>
        <v/>
      </c>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c r="BG526" s="34"/>
      <c r="BH526" s="34"/>
      <c r="BI526" s="34"/>
    </row>
    <row r="527" spans="1:61" s="183" customFormat="1" ht="20.100000000000001" customHeight="1" x14ac:dyDescent="0.15">
      <c r="A527" s="213">
        <v>517</v>
      </c>
      <c r="B527" s="136"/>
      <c r="C527" s="258"/>
      <c r="D527" s="258"/>
      <c r="E527" s="258"/>
      <c r="F527" s="258"/>
      <c r="G527" s="4"/>
      <c r="H527" s="5"/>
      <c r="I527" s="212"/>
      <c r="J527" s="254" t="str">
        <f>IF($H527="","",VLOOKUP($H527,TSギフト商品コード!$A$1:$H$10000,2,0))</f>
        <v/>
      </c>
      <c r="K527" s="184" t="str">
        <f>IF($H527="","",IF(EXACT(ASC(VLOOKUP($H527,TSギフト商品コード!$A$1:$H$10000,8,0)),1),VLOOKUP($H527,TSギフト商品コード!$A$1:$H$10000,3,0),ROUNDDOWN((1-$I$6)*VLOOKUP($H527,TSギフト商品コード!$A$1:$H$10000,3,0),0)))</f>
        <v/>
      </c>
      <c r="L527" s="185" t="str">
        <f t="shared" si="8"/>
        <v/>
      </c>
      <c r="M527" s="288"/>
      <c r="N527" s="5"/>
      <c r="O527" s="5"/>
      <c r="P527" s="5"/>
      <c r="Q527" s="5"/>
      <c r="R527" s="256"/>
      <c r="S527" s="256"/>
      <c r="T527" s="5"/>
      <c r="U527" s="5"/>
      <c r="V527" s="265"/>
      <c r="W527" s="34"/>
      <c r="X527" s="211" t="str">
        <f>IF($H527="","",IF(EXACT(ASC(VLOOKUP($H527,TSギフト商品コード!$A$2:$H$10000,8,0)),1),VLOOKUP($H527,TSギフト商品コード!$A$2:$H$10000,4,0),IF($I$6=0%,VLOOKUP($H527,TSギフト商品コード!$A$2:$H$10000,4,0),IF($I$6=3%,VLOOKUP($H527,TSギフト商品コード!$A$2:$H$10000,5,0),IF($I$6=5%,VLOOKUP($H527,TSギフト商品コード!$A$2:$H$10000,6,0),IF($I$6=10%,VLOOKUP($H527,TSギフト商品コード!$A$2:$H$10000,7,0),""))))))</f>
        <v/>
      </c>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c r="BG527" s="34"/>
      <c r="BH527" s="34"/>
      <c r="BI527" s="34"/>
    </row>
    <row r="528" spans="1:61" s="183" customFormat="1" ht="20.100000000000001" customHeight="1" x14ac:dyDescent="0.15">
      <c r="A528" s="213">
        <v>518</v>
      </c>
      <c r="B528" s="136"/>
      <c r="C528" s="258"/>
      <c r="D528" s="258"/>
      <c r="E528" s="258"/>
      <c r="F528" s="258"/>
      <c r="G528" s="4"/>
      <c r="H528" s="5"/>
      <c r="I528" s="212"/>
      <c r="J528" s="254" t="str">
        <f>IF($H528="","",VLOOKUP($H528,TSギフト商品コード!$A$1:$H$10000,2,0))</f>
        <v/>
      </c>
      <c r="K528" s="184" t="str">
        <f>IF($H528="","",IF(EXACT(ASC(VLOOKUP($H528,TSギフト商品コード!$A$1:$H$10000,8,0)),1),VLOOKUP($H528,TSギフト商品コード!$A$1:$H$10000,3,0),ROUNDDOWN((1-$I$6)*VLOOKUP($H528,TSギフト商品コード!$A$1:$H$10000,3,0),0)))</f>
        <v/>
      </c>
      <c r="L528" s="185" t="str">
        <f t="shared" si="8"/>
        <v/>
      </c>
      <c r="M528" s="288"/>
      <c r="N528" s="5"/>
      <c r="O528" s="5"/>
      <c r="P528" s="5"/>
      <c r="Q528" s="5"/>
      <c r="R528" s="256"/>
      <c r="S528" s="256"/>
      <c r="T528" s="5"/>
      <c r="U528" s="5"/>
      <c r="V528" s="265"/>
      <c r="W528" s="34"/>
      <c r="X528" s="211" t="str">
        <f>IF($H528="","",IF(EXACT(ASC(VLOOKUP($H528,TSギフト商品コード!$A$2:$H$10000,8,0)),1),VLOOKUP($H528,TSギフト商品コード!$A$2:$H$10000,4,0),IF($I$6=0%,VLOOKUP($H528,TSギフト商品コード!$A$2:$H$10000,4,0),IF($I$6=3%,VLOOKUP($H528,TSギフト商品コード!$A$2:$H$10000,5,0),IF($I$6=5%,VLOOKUP($H528,TSギフト商品コード!$A$2:$H$10000,6,0),IF($I$6=10%,VLOOKUP($H528,TSギフト商品コード!$A$2:$H$10000,7,0),""))))))</f>
        <v/>
      </c>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c r="BG528" s="34"/>
      <c r="BH528" s="34"/>
      <c r="BI528" s="34"/>
    </row>
    <row r="529" spans="1:61" s="183" customFormat="1" ht="20.100000000000001" customHeight="1" x14ac:dyDescent="0.15">
      <c r="A529" s="213">
        <v>519</v>
      </c>
      <c r="B529" s="136"/>
      <c r="C529" s="258"/>
      <c r="D529" s="258"/>
      <c r="E529" s="258"/>
      <c r="F529" s="258"/>
      <c r="G529" s="4"/>
      <c r="H529" s="5"/>
      <c r="I529" s="212"/>
      <c r="J529" s="254" t="str">
        <f>IF($H529="","",VLOOKUP($H529,TSギフト商品コード!$A$1:$H$10000,2,0))</f>
        <v/>
      </c>
      <c r="K529" s="184" t="str">
        <f>IF($H529="","",IF(EXACT(ASC(VLOOKUP($H529,TSギフト商品コード!$A$1:$H$10000,8,0)),1),VLOOKUP($H529,TSギフト商品コード!$A$1:$H$10000,3,0),ROUNDDOWN((1-$I$6)*VLOOKUP($H529,TSギフト商品コード!$A$1:$H$10000,3,0),0)))</f>
        <v/>
      </c>
      <c r="L529" s="185" t="str">
        <f t="shared" si="8"/>
        <v/>
      </c>
      <c r="M529" s="288"/>
      <c r="N529" s="5"/>
      <c r="O529" s="5"/>
      <c r="P529" s="5"/>
      <c r="Q529" s="5"/>
      <c r="R529" s="256"/>
      <c r="S529" s="256"/>
      <c r="T529" s="5"/>
      <c r="U529" s="5"/>
      <c r="V529" s="265"/>
      <c r="W529" s="34"/>
      <c r="X529" s="211" t="str">
        <f>IF($H529="","",IF(EXACT(ASC(VLOOKUP($H529,TSギフト商品コード!$A$2:$H$10000,8,0)),1),VLOOKUP($H529,TSギフト商品コード!$A$2:$H$10000,4,0),IF($I$6=0%,VLOOKUP($H529,TSギフト商品コード!$A$2:$H$10000,4,0),IF($I$6=3%,VLOOKUP($H529,TSギフト商品コード!$A$2:$H$10000,5,0),IF($I$6=5%,VLOOKUP($H529,TSギフト商品コード!$A$2:$H$10000,6,0),IF($I$6=10%,VLOOKUP($H529,TSギフト商品コード!$A$2:$H$10000,7,0),""))))))</f>
        <v/>
      </c>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c r="BG529" s="34"/>
      <c r="BH529" s="34"/>
      <c r="BI529" s="34"/>
    </row>
    <row r="530" spans="1:61" s="183" customFormat="1" ht="20.100000000000001" customHeight="1" x14ac:dyDescent="0.15">
      <c r="A530" s="213">
        <v>520</v>
      </c>
      <c r="B530" s="136"/>
      <c r="C530" s="258"/>
      <c r="D530" s="258"/>
      <c r="E530" s="258"/>
      <c r="F530" s="258"/>
      <c r="G530" s="4"/>
      <c r="H530" s="5"/>
      <c r="I530" s="212"/>
      <c r="J530" s="254" t="str">
        <f>IF($H530="","",VLOOKUP($H530,TSギフト商品コード!$A$1:$H$10000,2,0))</f>
        <v/>
      </c>
      <c r="K530" s="184" t="str">
        <f>IF($H530="","",IF(EXACT(ASC(VLOOKUP($H530,TSギフト商品コード!$A$1:$H$10000,8,0)),1),VLOOKUP($H530,TSギフト商品コード!$A$1:$H$10000,3,0),ROUNDDOWN((1-$I$6)*VLOOKUP($H530,TSギフト商品コード!$A$1:$H$10000,3,0),0)))</f>
        <v/>
      </c>
      <c r="L530" s="185" t="str">
        <f t="shared" si="8"/>
        <v/>
      </c>
      <c r="M530" s="288"/>
      <c r="N530" s="5"/>
      <c r="O530" s="5"/>
      <c r="P530" s="5"/>
      <c r="Q530" s="5"/>
      <c r="R530" s="256"/>
      <c r="S530" s="256"/>
      <c r="T530" s="5"/>
      <c r="U530" s="5"/>
      <c r="V530" s="265"/>
      <c r="W530" s="34"/>
      <c r="X530" s="211" t="str">
        <f>IF($H530="","",IF(EXACT(ASC(VLOOKUP($H530,TSギフト商品コード!$A$2:$H$10000,8,0)),1),VLOOKUP($H530,TSギフト商品コード!$A$2:$H$10000,4,0),IF($I$6=0%,VLOOKUP($H530,TSギフト商品コード!$A$2:$H$10000,4,0),IF($I$6=3%,VLOOKUP($H530,TSギフト商品コード!$A$2:$H$10000,5,0),IF($I$6=5%,VLOOKUP($H530,TSギフト商品コード!$A$2:$H$10000,6,0),IF($I$6=10%,VLOOKUP($H530,TSギフト商品コード!$A$2:$H$10000,7,0),""))))))</f>
        <v/>
      </c>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c r="BG530" s="34"/>
      <c r="BH530" s="34"/>
      <c r="BI530" s="34"/>
    </row>
    <row r="531" spans="1:61" s="183" customFormat="1" ht="20.100000000000001" customHeight="1" x14ac:dyDescent="0.15">
      <c r="A531" s="213">
        <v>521</v>
      </c>
      <c r="B531" s="136"/>
      <c r="C531" s="258"/>
      <c r="D531" s="258"/>
      <c r="E531" s="258"/>
      <c r="F531" s="258"/>
      <c r="G531" s="4"/>
      <c r="H531" s="5"/>
      <c r="I531" s="212"/>
      <c r="J531" s="254" t="str">
        <f>IF($H531="","",VLOOKUP($H531,TSギフト商品コード!$A$1:$H$10000,2,0))</f>
        <v/>
      </c>
      <c r="K531" s="184" t="str">
        <f>IF($H531="","",IF(EXACT(ASC(VLOOKUP($H531,TSギフト商品コード!$A$1:$H$10000,8,0)),1),VLOOKUP($H531,TSギフト商品コード!$A$1:$H$10000,3,0),ROUNDDOWN((1-$I$6)*VLOOKUP($H531,TSギフト商品コード!$A$1:$H$10000,3,0),0)))</f>
        <v/>
      </c>
      <c r="L531" s="185" t="str">
        <f t="shared" si="8"/>
        <v/>
      </c>
      <c r="M531" s="288"/>
      <c r="N531" s="5"/>
      <c r="O531" s="5"/>
      <c r="P531" s="5"/>
      <c r="Q531" s="5"/>
      <c r="R531" s="256"/>
      <c r="S531" s="256"/>
      <c r="T531" s="5"/>
      <c r="U531" s="5"/>
      <c r="V531" s="265"/>
      <c r="W531" s="34"/>
      <c r="X531" s="211" t="str">
        <f>IF($H531="","",IF(EXACT(ASC(VLOOKUP($H531,TSギフト商品コード!$A$2:$H$10000,8,0)),1),VLOOKUP($H531,TSギフト商品コード!$A$2:$H$10000,4,0),IF($I$6=0%,VLOOKUP($H531,TSギフト商品コード!$A$2:$H$10000,4,0),IF($I$6=3%,VLOOKUP($H531,TSギフト商品コード!$A$2:$H$10000,5,0),IF($I$6=5%,VLOOKUP($H531,TSギフト商品コード!$A$2:$H$10000,6,0),IF($I$6=10%,VLOOKUP($H531,TSギフト商品コード!$A$2:$H$10000,7,0),""))))))</f>
        <v/>
      </c>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c r="BG531" s="34"/>
      <c r="BH531" s="34"/>
      <c r="BI531" s="34"/>
    </row>
    <row r="532" spans="1:61" s="183" customFormat="1" ht="20.100000000000001" customHeight="1" x14ac:dyDescent="0.15">
      <c r="A532" s="213">
        <v>522</v>
      </c>
      <c r="B532" s="136"/>
      <c r="C532" s="258"/>
      <c r="D532" s="258"/>
      <c r="E532" s="258"/>
      <c r="F532" s="258"/>
      <c r="G532" s="4"/>
      <c r="H532" s="5"/>
      <c r="I532" s="212"/>
      <c r="J532" s="254" t="str">
        <f>IF($H532="","",VLOOKUP($H532,TSギフト商品コード!$A$1:$H$10000,2,0))</f>
        <v/>
      </c>
      <c r="K532" s="184" t="str">
        <f>IF($H532="","",IF(EXACT(ASC(VLOOKUP($H532,TSギフト商品コード!$A$1:$H$10000,8,0)),1),VLOOKUP($H532,TSギフト商品コード!$A$1:$H$10000,3,0),ROUNDDOWN((1-$I$6)*VLOOKUP($H532,TSギフト商品コード!$A$1:$H$10000,3,0),0)))</f>
        <v/>
      </c>
      <c r="L532" s="185" t="str">
        <f t="shared" si="8"/>
        <v/>
      </c>
      <c r="M532" s="288"/>
      <c r="N532" s="5"/>
      <c r="O532" s="5"/>
      <c r="P532" s="5"/>
      <c r="Q532" s="5"/>
      <c r="R532" s="256"/>
      <c r="S532" s="256"/>
      <c r="T532" s="5"/>
      <c r="U532" s="5"/>
      <c r="V532" s="265"/>
      <c r="W532" s="34"/>
      <c r="X532" s="211" t="str">
        <f>IF($H532="","",IF(EXACT(ASC(VLOOKUP($H532,TSギフト商品コード!$A$2:$H$10000,8,0)),1),VLOOKUP($H532,TSギフト商品コード!$A$2:$H$10000,4,0),IF($I$6=0%,VLOOKUP($H532,TSギフト商品コード!$A$2:$H$10000,4,0),IF($I$6=3%,VLOOKUP($H532,TSギフト商品コード!$A$2:$H$10000,5,0),IF($I$6=5%,VLOOKUP($H532,TSギフト商品コード!$A$2:$H$10000,6,0),IF($I$6=10%,VLOOKUP($H532,TSギフト商品コード!$A$2:$H$10000,7,0),""))))))</f>
        <v/>
      </c>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c r="BG532" s="34"/>
      <c r="BH532" s="34"/>
      <c r="BI532" s="34"/>
    </row>
    <row r="533" spans="1:61" s="183" customFormat="1" ht="20.100000000000001" customHeight="1" x14ac:dyDescent="0.15">
      <c r="A533" s="213">
        <v>523</v>
      </c>
      <c r="B533" s="136"/>
      <c r="C533" s="258"/>
      <c r="D533" s="258"/>
      <c r="E533" s="258"/>
      <c r="F533" s="258"/>
      <c r="G533" s="4"/>
      <c r="H533" s="5"/>
      <c r="I533" s="212"/>
      <c r="J533" s="254" t="str">
        <f>IF($H533="","",VLOOKUP($H533,TSギフト商品コード!$A$1:$H$10000,2,0))</f>
        <v/>
      </c>
      <c r="K533" s="184" t="str">
        <f>IF($H533="","",IF(EXACT(ASC(VLOOKUP($H533,TSギフト商品コード!$A$1:$H$10000,8,0)),1),VLOOKUP($H533,TSギフト商品コード!$A$1:$H$10000,3,0),ROUNDDOWN((1-$I$6)*VLOOKUP($H533,TSギフト商品コード!$A$1:$H$10000,3,0),0)))</f>
        <v/>
      </c>
      <c r="L533" s="185" t="str">
        <f t="shared" si="8"/>
        <v/>
      </c>
      <c r="M533" s="288"/>
      <c r="N533" s="5"/>
      <c r="O533" s="5"/>
      <c r="P533" s="5"/>
      <c r="Q533" s="5"/>
      <c r="R533" s="256"/>
      <c r="S533" s="256"/>
      <c r="T533" s="5"/>
      <c r="U533" s="5"/>
      <c r="V533" s="265"/>
      <c r="W533" s="34"/>
      <c r="X533" s="211" t="str">
        <f>IF($H533="","",IF(EXACT(ASC(VLOOKUP($H533,TSギフト商品コード!$A$2:$H$10000,8,0)),1),VLOOKUP($H533,TSギフト商品コード!$A$2:$H$10000,4,0),IF($I$6=0%,VLOOKUP($H533,TSギフト商品コード!$A$2:$H$10000,4,0),IF($I$6=3%,VLOOKUP($H533,TSギフト商品コード!$A$2:$H$10000,5,0),IF($I$6=5%,VLOOKUP($H533,TSギフト商品コード!$A$2:$H$10000,6,0),IF($I$6=10%,VLOOKUP($H533,TSギフト商品コード!$A$2:$H$10000,7,0),""))))))</f>
        <v/>
      </c>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c r="BG533" s="34"/>
      <c r="BH533" s="34"/>
      <c r="BI533" s="34"/>
    </row>
    <row r="534" spans="1:61" s="183" customFormat="1" ht="20.100000000000001" customHeight="1" x14ac:dyDescent="0.15">
      <c r="A534" s="213">
        <v>524</v>
      </c>
      <c r="B534" s="136"/>
      <c r="C534" s="258"/>
      <c r="D534" s="258"/>
      <c r="E534" s="258"/>
      <c r="F534" s="258"/>
      <c r="G534" s="4"/>
      <c r="H534" s="5"/>
      <c r="I534" s="212"/>
      <c r="J534" s="254" t="str">
        <f>IF($H534="","",VLOOKUP($H534,TSギフト商品コード!$A$1:$H$10000,2,0))</f>
        <v/>
      </c>
      <c r="K534" s="184" t="str">
        <f>IF($H534="","",IF(EXACT(ASC(VLOOKUP($H534,TSギフト商品コード!$A$1:$H$10000,8,0)),1),VLOOKUP($H534,TSギフト商品コード!$A$1:$H$10000,3,0),ROUNDDOWN((1-$I$6)*VLOOKUP($H534,TSギフト商品コード!$A$1:$H$10000,3,0),0)))</f>
        <v/>
      </c>
      <c r="L534" s="185" t="str">
        <f t="shared" si="8"/>
        <v/>
      </c>
      <c r="M534" s="288"/>
      <c r="N534" s="5"/>
      <c r="O534" s="5"/>
      <c r="P534" s="5"/>
      <c r="Q534" s="5"/>
      <c r="R534" s="256"/>
      <c r="S534" s="256"/>
      <c r="T534" s="5"/>
      <c r="U534" s="5"/>
      <c r="V534" s="265"/>
      <c r="W534" s="34"/>
      <c r="X534" s="211" t="str">
        <f>IF($H534="","",IF(EXACT(ASC(VLOOKUP($H534,TSギフト商品コード!$A$2:$H$10000,8,0)),1),VLOOKUP($H534,TSギフト商品コード!$A$2:$H$10000,4,0),IF($I$6=0%,VLOOKUP($H534,TSギフト商品コード!$A$2:$H$10000,4,0),IF($I$6=3%,VLOOKUP($H534,TSギフト商品コード!$A$2:$H$10000,5,0),IF($I$6=5%,VLOOKUP($H534,TSギフト商品コード!$A$2:$H$10000,6,0),IF($I$6=10%,VLOOKUP($H534,TSギフト商品コード!$A$2:$H$10000,7,0),""))))))</f>
        <v/>
      </c>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c r="BG534" s="34"/>
      <c r="BH534" s="34"/>
      <c r="BI534" s="34"/>
    </row>
    <row r="535" spans="1:61" s="183" customFormat="1" ht="20.100000000000001" customHeight="1" x14ac:dyDescent="0.15">
      <c r="A535" s="213">
        <v>525</v>
      </c>
      <c r="B535" s="136"/>
      <c r="C535" s="258"/>
      <c r="D535" s="258"/>
      <c r="E535" s="258"/>
      <c r="F535" s="258"/>
      <c r="G535" s="4"/>
      <c r="H535" s="5"/>
      <c r="I535" s="212"/>
      <c r="J535" s="254" t="str">
        <f>IF($H535="","",VLOOKUP($H535,TSギフト商品コード!$A$1:$H$10000,2,0))</f>
        <v/>
      </c>
      <c r="K535" s="184" t="str">
        <f>IF($H535="","",IF(EXACT(ASC(VLOOKUP($H535,TSギフト商品コード!$A$1:$H$10000,8,0)),1),VLOOKUP($H535,TSギフト商品コード!$A$1:$H$10000,3,0),ROUNDDOWN((1-$I$6)*VLOOKUP($H535,TSギフト商品コード!$A$1:$H$10000,3,0),0)))</f>
        <v/>
      </c>
      <c r="L535" s="185" t="str">
        <f t="shared" si="8"/>
        <v/>
      </c>
      <c r="M535" s="288"/>
      <c r="N535" s="5"/>
      <c r="O535" s="5"/>
      <c r="P535" s="5"/>
      <c r="Q535" s="5"/>
      <c r="R535" s="256"/>
      <c r="S535" s="256"/>
      <c r="T535" s="5"/>
      <c r="U535" s="5"/>
      <c r="V535" s="265"/>
      <c r="W535" s="34"/>
      <c r="X535" s="211" t="str">
        <f>IF($H535="","",IF(EXACT(ASC(VLOOKUP($H535,TSギフト商品コード!$A$2:$H$10000,8,0)),1),VLOOKUP($H535,TSギフト商品コード!$A$2:$H$10000,4,0),IF($I$6=0%,VLOOKUP($H535,TSギフト商品コード!$A$2:$H$10000,4,0),IF($I$6=3%,VLOOKUP($H535,TSギフト商品コード!$A$2:$H$10000,5,0),IF($I$6=5%,VLOOKUP($H535,TSギフト商品コード!$A$2:$H$10000,6,0),IF($I$6=10%,VLOOKUP($H535,TSギフト商品コード!$A$2:$H$10000,7,0),""))))))</f>
        <v/>
      </c>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c r="BG535" s="34"/>
      <c r="BH535" s="34"/>
      <c r="BI535" s="34"/>
    </row>
    <row r="536" spans="1:61" s="183" customFormat="1" ht="20.100000000000001" customHeight="1" x14ac:dyDescent="0.15">
      <c r="A536" s="213">
        <v>526</v>
      </c>
      <c r="B536" s="136"/>
      <c r="C536" s="258"/>
      <c r="D536" s="258"/>
      <c r="E536" s="258"/>
      <c r="F536" s="258"/>
      <c r="G536" s="4"/>
      <c r="H536" s="5"/>
      <c r="I536" s="212"/>
      <c r="J536" s="254" t="str">
        <f>IF($H536="","",VLOOKUP($H536,TSギフト商品コード!$A$1:$H$10000,2,0))</f>
        <v/>
      </c>
      <c r="K536" s="184" t="str">
        <f>IF($H536="","",IF(EXACT(ASC(VLOOKUP($H536,TSギフト商品コード!$A$1:$H$10000,8,0)),1),VLOOKUP($H536,TSギフト商品コード!$A$1:$H$10000,3,0),ROUNDDOWN((1-$I$6)*VLOOKUP($H536,TSギフト商品コード!$A$1:$H$10000,3,0),0)))</f>
        <v/>
      </c>
      <c r="L536" s="185" t="str">
        <f t="shared" si="8"/>
        <v/>
      </c>
      <c r="M536" s="288"/>
      <c r="N536" s="5"/>
      <c r="O536" s="5"/>
      <c r="P536" s="5"/>
      <c r="Q536" s="5"/>
      <c r="R536" s="256"/>
      <c r="S536" s="256"/>
      <c r="T536" s="5"/>
      <c r="U536" s="5"/>
      <c r="V536" s="265"/>
      <c r="W536" s="34"/>
      <c r="X536" s="211" t="str">
        <f>IF($H536="","",IF(EXACT(ASC(VLOOKUP($H536,TSギフト商品コード!$A$2:$H$10000,8,0)),1),VLOOKUP($H536,TSギフト商品コード!$A$2:$H$10000,4,0),IF($I$6=0%,VLOOKUP($H536,TSギフト商品コード!$A$2:$H$10000,4,0),IF($I$6=3%,VLOOKUP($H536,TSギフト商品コード!$A$2:$H$10000,5,0),IF($I$6=5%,VLOOKUP($H536,TSギフト商品コード!$A$2:$H$10000,6,0),IF($I$6=10%,VLOOKUP($H536,TSギフト商品コード!$A$2:$H$10000,7,0),""))))))</f>
        <v/>
      </c>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c r="BG536" s="34"/>
      <c r="BH536" s="34"/>
      <c r="BI536" s="34"/>
    </row>
    <row r="537" spans="1:61" s="183" customFormat="1" ht="20.100000000000001" customHeight="1" x14ac:dyDescent="0.15">
      <c r="A537" s="213">
        <v>527</v>
      </c>
      <c r="B537" s="136"/>
      <c r="C537" s="258"/>
      <c r="D537" s="258"/>
      <c r="E537" s="258"/>
      <c r="F537" s="258"/>
      <c r="G537" s="4"/>
      <c r="H537" s="5"/>
      <c r="I537" s="212"/>
      <c r="J537" s="254" t="str">
        <f>IF($H537="","",VLOOKUP($H537,TSギフト商品コード!$A$1:$H$10000,2,0))</f>
        <v/>
      </c>
      <c r="K537" s="184" t="str">
        <f>IF($H537="","",IF(EXACT(ASC(VLOOKUP($H537,TSギフト商品コード!$A$1:$H$10000,8,0)),1),VLOOKUP($H537,TSギフト商品コード!$A$1:$H$10000,3,0),ROUNDDOWN((1-$I$6)*VLOOKUP($H537,TSギフト商品コード!$A$1:$H$10000,3,0),0)))</f>
        <v/>
      </c>
      <c r="L537" s="185" t="str">
        <f t="shared" si="8"/>
        <v/>
      </c>
      <c r="M537" s="288"/>
      <c r="N537" s="5"/>
      <c r="O537" s="5"/>
      <c r="P537" s="5"/>
      <c r="Q537" s="5"/>
      <c r="R537" s="256"/>
      <c r="S537" s="256"/>
      <c r="T537" s="5"/>
      <c r="U537" s="5"/>
      <c r="V537" s="265"/>
      <c r="W537" s="34"/>
      <c r="X537" s="211" t="str">
        <f>IF($H537="","",IF(EXACT(ASC(VLOOKUP($H537,TSギフト商品コード!$A$2:$H$10000,8,0)),1),VLOOKUP($H537,TSギフト商品コード!$A$2:$H$10000,4,0),IF($I$6=0%,VLOOKUP($H537,TSギフト商品コード!$A$2:$H$10000,4,0),IF($I$6=3%,VLOOKUP($H537,TSギフト商品コード!$A$2:$H$10000,5,0),IF($I$6=5%,VLOOKUP($H537,TSギフト商品コード!$A$2:$H$10000,6,0),IF($I$6=10%,VLOOKUP($H537,TSギフト商品コード!$A$2:$H$10000,7,0),""))))))</f>
        <v/>
      </c>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c r="BG537" s="34"/>
      <c r="BH537" s="34"/>
      <c r="BI537" s="34"/>
    </row>
    <row r="538" spans="1:61" s="183" customFormat="1" ht="20.100000000000001" customHeight="1" x14ac:dyDescent="0.15">
      <c r="A538" s="213">
        <v>528</v>
      </c>
      <c r="B538" s="136"/>
      <c r="C538" s="258"/>
      <c r="D538" s="258"/>
      <c r="E538" s="258"/>
      <c r="F538" s="258"/>
      <c r="G538" s="4"/>
      <c r="H538" s="5"/>
      <c r="I538" s="212"/>
      <c r="J538" s="254" t="str">
        <f>IF($H538="","",VLOOKUP($H538,TSギフト商品コード!$A$1:$H$10000,2,0))</f>
        <v/>
      </c>
      <c r="K538" s="184" t="str">
        <f>IF($H538="","",IF(EXACT(ASC(VLOOKUP($H538,TSギフト商品コード!$A$1:$H$10000,8,0)),1),VLOOKUP($H538,TSギフト商品コード!$A$1:$H$10000,3,0),ROUNDDOWN((1-$I$6)*VLOOKUP($H538,TSギフト商品コード!$A$1:$H$10000,3,0),0)))</f>
        <v/>
      </c>
      <c r="L538" s="185" t="str">
        <f t="shared" si="8"/>
        <v/>
      </c>
      <c r="M538" s="288"/>
      <c r="N538" s="5"/>
      <c r="O538" s="5"/>
      <c r="P538" s="5"/>
      <c r="Q538" s="5"/>
      <c r="R538" s="256"/>
      <c r="S538" s="256"/>
      <c r="T538" s="5"/>
      <c r="U538" s="5"/>
      <c r="V538" s="265"/>
      <c r="W538" s="34"/>
      <c r="X538" s="211" t="str">
        <f>IF($H538="","",IF(EXACT(ASC(VLOOKUP($H538,TSギフト商品コード!$A$2:$H$10000,8,0)),1),VLOOKUP($H538,TSギフト商品コード!$A$2:$H$10000,4,0),IF($I$6=0%,VLOOKUP($H538,TSギフト商品コード!$A$2:$H$10000,4,0),IF($I$6=3%,VLOOKUP($H538,TSギフト商品コード!$A$2:$H$10000,5,0),IF($I$6=5%,VLOOKUP($H538,TSギフト商品コード!$A$2:$H$10000,6,0),IF($I$6=10%,VLOOKUP($H538,TSギフト商品コード!$A$2:$H$10000,7,0),""))))))</f>
        <v/>
      </c>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c r="BG538" s="34"/>
      <c r="BH538" s="34"/>
      <c r="BI538" s="34"/>
    </row>
    <row r="539" spans="1:61" s="183" customFormat="1" ht="20.100000000000001" customHeight="1" x14ac:dyDescent="0.15">
      <c r="A539" s="213">
        <v>529</v>
      </c>
      <c r="B539" s="136"/>
      <c r="C539" s="258"/>
      <c r="D539" s="258"/>
      <c r="E539" s="258"/>
      <c r="F539" s="258"/>
      <c r="G539" s="4"/>
      <c r="H539" s="5"/>
      <c r="I539" s="212"/>
      <c r="J539" s="254" t="str">
        <f>IF($H539="","",VLOOKUP($H539,TSギフト商品コード!$A$1:$H$10000,2,0))</f>
        <v/>
      </c>
      <c r="K539" s="184" t="str">
        <f>IF($H539="","",IF(EXACT(ASC(VLOOKUP($H539,TSギフト商品コード!$A$1:$H$10000,8,0)),1),VLOOKUP($H539,TSギフト商品コード!$A$1:$H$10000,3,0),ROUNDDOWN((1-$I$6)*VLOOKUP($H539,TSギフト商品コード!$A$1:$H$10000,3,0),0)))</f>
        <v/>
      </c>
      <c r="L539" s="185" t="str">
        <f t="shared" si="8"/>
        <v/>
      </c>
      <c r="M539" s="288"/>
      <c r="N539" s="5"/>
      <c r="O539" s="5"/>
      <c r="P539" s="5"/>
      <c r="Q539" s="5"/>
      <c r="R539" s="256"/>
      <c r="S539" s="256"/>
      <c r="T539" s="5"/>
      <c r="U539" s="5"/>
      <c r="V539" s="265"/>
      <c r="W539" s="34"/>
      <c r="X539" s="211" t="str">
        <f>IF($H539="","",IF(EXACT(ASC(VLOOKUP($H539,TSギフト商品コード!$A$2:$H$10000,8,0)),1),VLOOKUP($H539,TSギフト商品コード!$A$2:$H$10000,4,0),IF($I$6=0%,VLOOKUP($H539,TSギフト商品コード!$A$2:$H$10000,4,0),IF($I$6=3%,VLOOKUP($H539,TSギフト商品コード!$A$2:$H$10000,5,0),IF($I$6=5%,VLOOKUP($H539,TSギフト商品コード!$A$2:$H$10000,6,0),IF($I$6=10%,VLOOKUP($H539,TSギフト商品コード!$A$2:$H$10000,7,0),""))))))</f>
        <v/>
      </c>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c r="BG539" s="34"/>
      <c r="BH539" s="34"/>
      <c r="BI539" s="34"/>
    </row>
    <row r="540" spans="1:61" s="183" customFormat="1" ht="20.100000000000001" customHeight="1" x14ac:dyDescent="0.15">
      <c r="A540" s="213">
        <v>530</v>
      </c>
      <c r="B540" s="136"/>
      <c r="C540" s="258"/>
      <c r="D540" s="258"/>
      <c r="E540" s="258"/>
      <c r="F540" s="258"/>
      <c r="G540" s="4"/>
      <c r="H540" s="5"/>
      <c r="I540" s="212"/>
      <c r="J540" s="254" t="str">
        <f>IF($H540="","",VLOOKUP($H540,TSギフト商品コード!$A$1:$H$10000,2,0))</f>
        <v/>
      </c>
      <c r="K540" s="184" t="str">
        <f>IF($H540="","",IF(EXACT(ASC(VLOOKUP($H540,TSギフト商品コード!$A$1:$H$10000,8,0)),1),VLOOKUP($H540,TSギフト商品コード!$A$1:$H$10000,3,0),ROUNDDOWN((1-$I$6)*VLOOKUP($H540,TSギフト商品コード!$A$1:$H$10000,3,0),0)))</f>
        <v/>
      </c>
      <c r="L540" s="185" t="str">
        <f t="shared" si="8"/>
        <v/>
      </c>
      <c r="M540" s="288"/>
      <c r="N540" s="5"/>
      <c r="O540" s="5"/>
      <c r="P540" s="5"/>
      <c r="Q540" s="5"/>
      <c r="R540" s="256"/>
      <c r="S540" s="256"/>
      <c r="T540" s="5"/>
      <c r="U540" s="5"/>
      <c r="V540" s="265"/>
      <c r="W540" s="34"/>
      <c r="X540" s="211" t="str">
        <f>IF($H540="","",IF(EXACT(ASC(VLOOKUP($H540,TSギフト商品コード!$A$2:$H$10000,8,0)),1),VLOOKUP($H540,TSギフト商品コード!$A$2:$H$10000,4,0),IF($I$6=0%,VLOOKUP($H540,TSギフト商品コード!$A$2:$H$10000,4,0),IF($I$6=3%,VLOOKUP($H540,TSギフト商品コード!$A$2:$H$10000,5,0),IF($I$6=5%,VLOOKUP($H540,TSギフト商品コード!$A$2:$H$10000,6,0),IF($I$6=10%,VLOOKUP($H540,TSギフト商品コード!$A$2:$H$10000,7,0),""))))))</f>
        <v/>
      </c>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c r="BG540" s="34"/>
      <c r="BH540" s="34"/>
      <c r="BI540" s="34"/>
    </row>
    <row r="541" spans="1:61" s="183" customFormat="1" ht="20.100000000000001" customHeight="1" x14ac:dyDescent="0.15">
      <c r="A541" s="213">
        <v>531</v>
      </c>
      <c r="B541" s="136"/>
      <c r="C541" s="258"/>
      <c r="D541" s="258"/>
      <c r="E541" s="258"/>
      <c r="F541" s="258"/>
      <c r="G541" s="4"/>
      <c r="H541" s="5"/>
      <c r="I541" s="212"/>
      <c r="J541" s="254" t="str">
        <f>IF($H541="","",VLOOKUP($H541,TSギフト商品コード!$A$1:$H$10000,2,0))</f>
        <v/>
      </c>
      <c r="K541" s="184" t="str">
        <f>IF($H541="","",IF(EXACT(ASC(VLOOKUP($H541,TSギフト商品コード!$A$1:$H$10000,8,0)),1),VLOOKUP($H541,TSギフト商品コード!$A$1:$H$10000,3,0),ROUNDDOWN((1-$I$6)*VLOOKUP($H541,TSギフト商品コード!$A$1:$H$10000,3,0),0)))</f>
        <v/>
      </c>
      <c r="L541" s="185" t="str">
        <f t="shared" si="8"/>
        <v/>
      </c>
      <c r="M541" s="288"/>
      <c r="N541" s="5"/>
      <c r="O541" s="5"/>
      <c r="P541" s="5"/>
      <c r="Q541" s="5"/>
      <c r="R541" s="256"/>
      <c r="S541" s="256"/>
      <c r="T541" s="5"/>
      <c r="U541" s="5"/>
      <c r="V541" s="265"/>
      <c r="W541" s="34"/>
      <c r="X541" s="211" t="str">
        <f>IF($H541="","",IF(EXACT(ASC(VLOOKUP($H541,TSギフト商品コード!$A$2:$H$10000,8,0)),1),VLOOKUP($H541,TSギフト商品コード!$A$2:$H$10000,4,0),IF($I$6=0%,VLOOKUP($H541,TSギフト商品コード!$A$2:$H$10000,4,0),IF($I$6=3%,VLOOKUP($H541,TSギフト商品コード!$A$2:$H$10000,5,0),IF($I$6=5%,VLOOKUP($H541,TSギフト商品コード!$A$2:$H$10000,6,0),IF($I$6=10%,VLOOKUP($H541,TSギフト商品コード!$A$2:$H$10000,7,0),""))))))</f>
        <v/>
      </c>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c r="BG541" s="34"/>
      <c r="BH541" s="34"/>
      <c r="BI541" s="34"/>
    </row>
    <row r="542" spans="1:61" s="183" customFormat="1" ht="20.100000000000001" customHeight="1" x14ac:dyDescent="0.15">
      <c r="A542" s="213">
        <v>532</v>
      </c>
      <c r="B542" s="136"/>
      <c r="C542" s="258"/>
      <c r="D542" s="258"/>
      <c r="E542" s="258"/>
      <c r="F542" s="258"/>
      <c r="G542" s="4"/>
      <c r="H542" s="5"/>
      <c r="I542" s="212"/>
      <c r="J542" s="254" t="str">
        <f>IF($H542="","",VLOOKUP($H542,TSギフト商品コード!$A$1:$H$10000,2,0))</f>
        <v/>
      </c>
      <c r="K542" s="184" t="str">
        <f>IF($H542="","",IF(EXACT(ASC(VLOOKUP($H542,TSギフト商品コード!$A$1:$H$10000,8,0)),1),VLOOKUP($H542,TSギフト商品コード!$A$1:$H$10000,3,0),ROUNDDOWN((1-$I$6)*VLOOKUP($H542,TSギフト商品コード!$A$1:$H$10000,3,0),0)))</f>
        <v/>
      </c>
      <c r="L542" s="185" t="str">
        <f t="shared" si="8"/>
        <v/>
      </c>
      <c r="M542" s="288"/>
      <c r="N542" s="5"/>
      <c r="O542" s="5"/>
      <c r="P542" s="5"/>
      <c r="Q542" s="5"/>
      <c r="R542" s="256"/>
      <c r="S542" s="256"/>
      <c r="T542" s="5"/>
      <c r="U542" s="5"/>
      <c r="V542" s="265"/>
      <c r="W542" s="34"/>
      <c r="X542" s="211" t="str">
        <f>IF($H542="","",IF(EXACT(ASC(VLOOKUP($H542,TSギフト商品コード!$A$2:$H$10000,8,0)),1),VLOOKUP($H542,TSギフト商品コード!$A$2:$H$10000,4,0),IF($I$6=0%,VLOOKUP($H542,TSギフト商品コード!$A$2:$H$10000,4,0),IF($I$6=3%,VLOOKUP($H542,TSギフト商品コード!$A$2:$H$10000,5,0),IF($I$6=5%,VLOOKUP($H542,TSギフト商品コード!$A$2:$H$10000,6,0),IF($I$6=10%,VLOOKUP($H542,TSギフト商品コード!$A$2:$H$10000,7,0),""))))))</f>
        <v/>
      </c>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c r="BG542" s="34"/>
      <c r="BH542" s="34"/>
      <c r="BI542" s="34"/>
    </row>
    <row r="543" spans="1:61" s="183" customFormat="1" ht="20.100000000000001" customHeight="1" x14ac:dyDescent="0.15">
      <c r="A543" s="213">
        <v>533</v>
      </c>
      <c r="B543" s="136"/>
      <c r="C543" s="258"/>
      <c r="D543" s="258"/>
      <c r="E543" s="258"/>
      <c r="F543" s="258"/>
      <c r="G543" s="4"/>
      <c r="H543" s="5"/>
      <c r="I543" s="212"/>
      <c r="J543" s="254" t="str">
        <f>IF($H543="","",VLOOKUP($H543,TSギフト商品コード!$A$1:$H$10000,2,0))</f>
        <v/>
      </c>
      <c r="K543" s="184" t="str">
        <f>IF($H543="","",IF(EXACT(ASC(VLOOKUP($H543,TSギフト商品コード!$A$1:$H$10000,8,0)),1),VLOOKUP($H543,TSギフト商品コード!$A$1:$H$10000,3,0),ROUNDDOWN((1-$I$6)*VLOOKUP($H543,TSギフト商品コード!$A$1:$H$10000,3,0),0)))</f>
        <v/>
      </c>
      <c r="L543" s="185" t="str">
        <f t="shared" si="8"/>
        <v/>
      </c>
      <c r="M543" s="288"/>
      <c r="N543" s="5"/>
      <c r="O543" s="5"/>
      <c r="P543" s="5"/>
      <c r="Q543" s="5"/>
      <c r="R543" s="256"/>
      <c r="S543" s="256"/>
      <c r="T543" s="5"/>
      <c r="U543" s="5"/>
      <c r="V543" s="265"/>
      <c r="W543" s="34"/>
      <c r="X543" s="211" t="str">
        <f>IF($H543="","",IF(EXACT(ASC(VLOOKUP($H543,TSギフト商品コード!$A$2:$H$10000,8,0)),1),VLOOKUP($H543,TSギフト商品コード!$A$2:$H$10000,4,0),IF($I$6=0%,VLOOKUP($H543,TSギフト商品コード!$A$2:$H$10000,4,0),IF($I$6=3%,VLOOKUP($H543,TSギフト商品コード!$A$2:$H$10000,5,0),IF($I$6=5%,VLOOKUP($H543,TSギフト商品コード!$A$2:$H$10000,6,0),IF($I$6=10%,VLOOKUP($H543,TSギフト商品コード!$A$2:$H$10000,7,0),""))))))</f>
        <v/>
      </c>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c r="BG543" s="34"/>
      <c r="BH543" s="34"/>
      <c r="BI543" s="34"/>
    </row>
    <row r="544" spans="1:61" s="183" customFormat="1" ht="20.100000000000001" customHeight="1" x14ac:dyDescent="0.15">
      <c r="A544" s="213">
        <v>534</v>
      </c>
      <c r="B544" s="136"/>
      <c r="C544" s="258"/>
      <c r="D544" s="258"/>
      <c r="E544" s="258"/>
      <c r="F544" s="258"/>
      <c r="G544" s="4"/>
      <c r="H544" s="5"/>
      <c r="I544" s="212"/>
      <c r="J544" s="254" t="str">
        <f>IF($H544="","",VLOOKUP($H544,TSギフト商品コード!$A$1:$H$10000,2,0))</f>
        <v/>
      </c>
      <c r="K544" s="184" t="str">
        <f>IF($H544="","",IF(EXACT(ASC(VLOOKUP($H544,TSギフト商品コード!$A$1:$H$10000,8,0)),1),VLOOKUP($H544,TSギフト商品コード!$A$1:$H$10000,3,0),ROUNDDOWN((1-$I$6)*VLOOKUP($H544,TSギフト商品コード!$A$1:$H$10000,3,0),0)))</f>
        <v/>
      </c>
      <c r="L544" s="185" t="str">
        <f t="shared" si="8"/>
        <v/>
      </c>
      <c r="M544" s="288"/>
      <c r="N544" s="5"/>
      <c r="O544" s="5"/>
      <c r="P544" s="5"/>
      <c r="Q544" s="5"/>
      <c r="R544" s="256"/>
      <c r="S544" s="256"/>
      <c r="T544" s="5"/>
      <c r="U544" s="5"/>
      <c r="V544" s="265"/>
      <c r="W544" s="34"/>
      <c r="X544" s="211" t="str">
        <f>IF($H544="","",IF(EXACT(ASC(VLOOKUP($H544,TSギフト商品コード!$A$2:$H$10000,8,0)),1),VLOOKUP($H544,TSギフト商品コード!$A$2:$H$10000,4,0),IF($I$6=0%,VLOOKUP($H544,TSギフト商品コード!$A$2:$H$10000,4,0),IF($I$6=3%,VLOOKUP($H544,TSギフト商品コード!$A$2:$H$10000,5,0),IF($I$6=5%,VLOOKUP($H544,TSギフト商品コード!$A$2:$H$10000,6,0),IF($I$6=10%,VLOOKUP($H544,TSギフト商品コード!$A$2:$H$10000,7,0),""))))))</f>
        <v/>
      </c>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c r="BG544" s="34"/>
      <c r="BH544" s="34"/>
      <c r="BI544" s="34"/>
    </row>
    <row r="545" spans="1:61" s="183" customFormat="1" ht="20.100000000000001" customHeight="1" x14ac:dyDescent="0.15">
      <c r="A545" s="213">
        <v>535</v>
      </c>
      <c r="B545" s="136"/>
      <c r="C545" s="258"/>
      <c r="D545" s="258"/>
      <c r="E545" s="258"/>
      <c r="F545" s="258"/>
      <c r="G545" s="4"/>
      <c r="H545" s="5"/>
      <c r="I545" s="212"/>
      <c r="J545" s="254" t="str">
        <f>IF($H545="","",VLOOKUP($H545,TSギフト商品コード!$A$1:$H$10000,2,0))</f>
        <v/>
      </c>
      <c r="K545" s="184" t="str">
        <f>IF($H545="","",IF(EXACT(ASC(VLOOKUP($H545,TSギフト商品コード!$A$1:$H$10000,8,0)),1),VLOOKUP($H545,TSギフト商品コード!$A$1:$H$10000,3,0),ROUNDDOWN((1-$I$6)*VLOOKUP($H545,TSギフト商品コード!$A$1:$H$10000,3,0),0)))</f>
        <v/>
      </c>
      <c r="L545" s="185" t="str">
        <f t="shared" si="8"/>
        <v/>
      </c>
      <c r="M545" s="288"/>
      <c r="N545" s="5"/>
      <c r="O545" s="5"/>
      <c r="P545" s="5"/>
      <c r="Q545" s="5"/>
      <c r="R545" s="256"/>
      <c r="S545" s="256"/>
      <c r="T545" s="5"/>
      <c r="U545" s="5"/>
      <c r="V545" s="265"/>
      <c r="W545" s="34"/>
      <c r="X545" s="211" t="str">
        <f>IF($H545="","",IF(EXACT(ASC(VLOOKUP($H545,TSギフト商品コード!$A$2:$H$10000,8,0)),1),VLOOKUP($H545,TSギフト商品コード!$A$2:$H$10000,4,0),IF($I$6=0%,VLOOKUP($H545,TSギフト商品コード!$A$2:$H$10000,4,0),IF($I$6=3%,VLOOKUP($H545,TSギフト商品コード!$A$2:$H$10000,5,0),IF($I$6=5%,VLOOKUP($H545,TSギフト商品コード!$A$2:$H$10000,6,0),IF($I$6=10%,VLOOKUP($H545,TSギフト商品コード!$A$2:$H$10000,7,0),""))))))</f>
        <v/>
      </c>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c r="BG545" s="34"/>
      <c r="BH545" s="34"/>
      <c r="BI545" s="34"/>
    </row>
    <row r="546" spans="1:61" s="183" customFormat="1" ht="20.100000000000001" customHeight="1" x14ac:dyDescent="0.15">
      <c r="A546" s="213">
        <v>536</v>
      </c>
      <c r="B546" s="136"/>
      <c r="C546" s="258"/>
      <c r="D546" s="258"/>
      <c r="E546" s="258"/>
      <c r="F546" s="258"/>
      <c r="G546" s="4"/>
      <c r="H546" s="5"/>
      <c r="I546" s="212"/>
      <c r="J546" s="254" t="str">
        <f>IF($H546="","",VLOOKUP($H546,TSギフト商品コード!$A$1:$H$10000,2,0))</f>
        <v/>
      </c>
      <c r="K546" s="184" t="str">
        <f>IF($H546="","",IF(EXACT(ASC(VLOOKUP($H546,TSギフト商品コード!$A$1:$H$10000,8,0)),1),VLOOKUP($H546,TSギフト商品コード!$A$1:$H$10000,3,0),ROUNDDOWN((1-$I$6)*VLOOKUP($H546,TSギフト商品コード!$A$1:$H$10000,3,0),0)))</f>
        <v/>
      </c>
      <c r="L546" s="185" t="str">
        <f t="shared" si="8"/>
        <v/>
      </c>
      <c r="M546" s="288"/>
      <c r="N546" s="5"/>
      <c r="O546" s="5"/>
      <c r="P546" s="5"/>
      <c r="Q546" s="5"/>
      <c r="R546" s="256"/>
      <c r="S546" s="256"/>
      <c r="T546" s="5"/>
      <c r="U546" s="5"/>
      <c r="V546" s="265"/>
      <c r="W546" s="34"/>
      <c r="X546" s="211" t="str">
        <f>IF($H546="","",IF(EXACT(ASC(VLOOKUP($H546,TSギフト商品コード!$A$2:$H$10000,8,0)),1),VLOOKUP($H546,TSギフト商品コード!$A$2:$H$10000,4,0),IF($I$6=0%,VLOOKUP($H546,TSギフト商品コード!$A$2:$H$10000,4,0),IF($I$6=3%,VLOOKUP($H546,TSギフト商品コード!$A$2:$H$10000,5,0),IF($I$6=5%,VLOOKUP($H546,TSギフト商品コード!$A$2:$H$10000,6,0),IF($I$6=10%,VLOOKUP($H546,TSギフト商品コード!$A$2:$H$10000,7,0),""))))))</f>
        <v/>
      </c>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c r="BG546" s="34"/>
      <c r="BH546" s="34"/>
      <c r="BI546" s="34"/>
    </row>
    <row r="547" spans="1:61" s="183" customFormat="1" ht="20.100000000000001" customHeight="1" x14ac:dyDescent="0.15">
      <c r="A547" s="213">
        <v>537</v>
      </c>
      <c r="B547" s="136"/>
      <c r="C547" s="258"/>
      <c r="D547" s="258"/>
      <c r="E547" s="258"/>
      <c r="F547" s="258"/>
      <c r="G547" s="4"/>
      <c r="H547" s="5"/>
      <c r="I547" s="212"/>
      <c r="J547" s="254" t="str">
        <f>IF($H547="","",VLOOKUP($H547,TSギフト商品コード!$A$1:$H$10000,2,0))</f>
        <v/>
      </c>
      <c r="K547" s="184" t="str">
        <f>IF($H547="","",IF(EXACT(ASC(VLOOKUP($H547,TSギフト商品コード!$A$1:$H$10000,8,0)),1),VLOOKUP($H547,TSギフト商品コード!$A$1:$H$10000,3,0),ROUNDDOWN((1-$I$6)*VLOOKUP($H547,TSギフト商品コード!$A$1:$H$10000,3,0),0)))</f>
        <v/>
      </c>
      <c r="L547" s="185" t="str">
        <f t="shared" si="8"/>
        <v/>
      </c>
      <c r="M547" s="288"/>
      <c r="N547" s="5"/>
      <c r="O547" s="5"/>
      <c r="P547" s="5"/>
      <c r="Q547" s="5"/>
      <c r="R547" s="256"/>
      <c r="S547" s="256"/>
      <c r="T547" s="5"/>
      <c r="U547" s="5"/>
      <c r="V547" s="265"/>
      <c r="W547" s="34"/>
      <c r="X547" s="211" t="str">
        <f>IF($H547="","",IF(EXACT(ASC(VLOOKUP($H547,TSギフト商品コード!$A$2:$H$10000,8,0)),1),VLOOKUP($H547,TSギフト商品コード!$A$2:$H$10000,4,0),IF($I$6=0%,VLOOKUP($H547,TSギフト商品コード!$A$2:$H$10000,4,0),IF($I$6=3%,VLOOKUP($H547,TSギフト商品コード!$A$2:$H$10000,5,0),IF($I$6=5%,VLOOKUP($H547,TSギフト商品コード!$A$2:$H$10000,6,0),IF($I$6=10%,VLOOKUP($H547,TSギフト商品コード!$A$2:$H$10000,7,0),""))))))</f>
        <v/>
      </c>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c r="BG547" s="34"/>
      <c r="BH547" s="34"/>
      <c r="BI547" s="34"/>
    </row>
    <row r="548" spans="1:61" s="183" customFormat="1" ht="20.100000000000001" customHeight="1" x14ac:dyDescent="0.15">
      <c r="A548" s="213">
        <v>538</v>
      </c>
      <c r="B548" s="136"/>
      <c r="C548" s="258"/>
      <c r="D548" s="258"/>
      <c r="E548" s="258"/>
      <c r="F548" s="258"/>
      <c r="G548" s="4"/>
      <c r="H548" s="5"/>
      <c r="I548" s="212"/>
      <c r="J548" s="254" t="str">
        <f>IF($H548="","",VLOOKUP($H548,TSギフト商品コード!$A$1:$H$10000,2,0))</f>
        <v/>
      </c>
      <c r="K548" s="184" t="str">
        <f>IF($H548="","",IF(EXACT(ASC(VLOOKUP($H548,TSギフト商品コード!$A$1:$H$10000,8,0)),1),VLOOKUP($H548,TSギフト商品コード!$A$1:$H$10000,3,0),ROUNDDOWN((1-$I$6)*VLOOKUP($H548,TSギフト商品コード!$A$1:$H$10000,3,0),0)))</f>
        <v/>
      </c>
      <c r="L548" s="185" t="str">
        <f t="shared" si="8"/>
        <v/>
      </c>
      <c r="M548" s="288"/>
      <c r="N548" s="5"/>
      <c r="O548" s="5"/>
      <c r="P548" s="5"/>
      <c r="Q548" s="5"/>
      <c r="R548" s="256"/>
      <c r="S548" s="256"/>
      <c r="T548" s="5"/>
      <c r="U548" s="5"/>
      <c r="V548" s="265"/>
      <c r="W548" s="34"/>
      <c r="X548" s="211" t="str">
        <f>IF($H548="","",IF(EXACT(ASC(VLOOKUP($H548,TSギフト商品コード!$A$2:$H$10000,8,0)),1),VLOOKUP($H548,TSギフト商品コード!$A$2:$H$10000,4,0),IF($I$6=0%,VLOOKUP($H548,TSギフト商品コード!$A$2:$H$10000,4,0),IF($I$6=3%,VLOOKUP($H548,TSギフト商品コード!$A$2:$H$10000,5,0),IF($I$6=5%,VLOOKUP($H548,TSギフト商品コード!$A$2:$H$10000,6,0),IF($I$6=10%,VLOOKUP($H548,TSギフト商品コード!$A$2:$H$10000,7,0),""))))))</f>
        <v/>
      </c>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c r="BG548" s="34"/>
      <c r="BH548" s="34"/>
      <c r="BI548" s="34"/>
    </row>
    <row r="549" spans="1:61" s="183" customFormat="1" ht="20.100000000000001" customHeight="1" x14ac:dyDescent="0.15">
      <c r="A549" s="213">
        <v>539</v>
      </c>
      <c r="B549" s="136"/>
      <c r="C549" s="258"/>
      <c r="D549" s="258"/>
      <c r="E549" s="258"/>
      <c r="F549" s="258"/>
      <c r="G549" s="4"/>
      <c r="H549" s="5"/>
      <c r="I549" s="212"/>
      <c r="J549" s="254" t="str">
        <f>IF($H549="","",VLOOKUP($H549,TSギフト商品コード!$A$1:$H$10000,2,0))</f>
        <v/>
      </c>
      <c r="K549" s="184" t="str">
        <f>IF($H549="","",IF(EXACT(ASC(VLOOKUP($H549,TSギフト商品コード!$A$1:$H$10000,8,0)),1),VLOOKUP($H549,TSギフト商品コード!$A$1:$H$10000,3,0),ROUNDDOWN((1-$I$6)*VLOOKUP($H549,TSギフト商品コード!$A$1:$H$10000,3,0),0)))</f>
        <v/>
      </c>
      <c r="L549" s="185" t="str">
        <f t="shared" si="8"/>
        <v/>
      </c>
      <c r="M549" s="288"/>
      <c r="N549" s="5"/>
      <c r="O549" s="5"/>
      <c r="P549" s="5"/>
      <c r="Q549" s="5"/>
      <c r="R549" s="256"/>
      <c r="S549" s="256"/>
      <c r="T549" s="5"/>
      <c r="U549" s="5"/>
      <c r="V549" s="265"/>
      <c r="W549" s="34"/>
      <c r="X549" s="211" t="str">
        <f>IF($H549="","",IF(EXACT(ASC(VLOOKUP($H549,TSギフト商品コード!$A$2:$H$10000,8,0)),1),VLOOKUP($H549,TSギフト商品コード!$A$2:$H$10000,4,0),IF($I$6=0%,VLOOKUP($H549,TSギフト商品コード!$A$2:$H$10000,4,0),IF($I$6=3%,VLOOKUP($H549,TSギフト商品コード!$A$2:$H$10000,5,0),IF($I$6=5%,VLOOKUP($H549,TSギフト商品コード!$A$2:$H$10000,6,0),IF($I$6=10%,VLOOKUP($H549,TSギフト商品コード!$A$2:$H$10000,7,0),""))))))</f>
        <v/>
      </c>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c r="BG549" s="34"/>
      <c r="BH549" s="34"/>
      <c r="BI549" s="34"/>
    </row>
    <row r="550" spans="1:61" s="183" customFormat="1" ht="20.100000000000001" customHeight="1" x14ac:dyDescent="0.15">
      <c r="A550" s="213">
        <v>540</v>
      </c>
      <c r="B550" s="136"/>
      <c r="C550" s="258"/>
      <c r="D550" s="258"/>
      <c r="E550" s="258"/>
      <c r="F550" s="258"/>
      <c r="G550" s="4"/>
      <c r="H550" s="5"/>
      <c r="I550" s="212"/>
      <c r="J550" s="254" t="str">
        <f>IF($H550="","",VLOOKUP($H550,TSギフト商品コード!$A$1:$H$10000,2,0))</f>
        <v/>
      </c>
      <c r="K550" s="184" t="str">
        <f>IF($H550="","",IF(EXACT(ASC(VLOOKUP($H550,TSギフト商品コード!$A$1:$H$10000,8,0)),1),VLOOKUP($H550,TSギフト商品コード!$A$1:$H$10000,3,0),ROUNDDOWN((1-$I$6)*VLOOKUP($H550,TSギフト商品コード!$A$1:$H$10000,3,0),0)))</f>
        <v/>
      </c>
      <c r="L550" s="185" t="str">
        <f t="shared" si="8"/>
        <v/>
      </c>
      <c r="M550" s="288"/>
      <c r="N550" s="5"/>
      <c r="O550" s="5"/>
      <c r="P550" s="5"/>
      <c r="Q550" s="5"/>
      <c r="R550" s="256"/>
      <c r="S550" s="256"/>
      <c r="T550" s="5"/>
      <c r="U550" s="5"/>
      <c r="V550" s="265"/>
      <c r="W550" s="34"/>
      <c r="X550" s="211" t="str">
        <f>IF($H550="","",IF(EXACT(ASC(VLOOKUP($H550,TSギフト商品コード!$A$2:$H$10000,8,0)),1),VLOOKUP($H550,TSギフト商品コード!$A$2:$H$10000,4,0),IF($I$6=0%,VLOOKUP($H550,TSギフト商品コード!$A$2:$H$10000,4,0),IF($I$6=3%,VLOOKUP($H550,TSギフト商品コード!$A$2:$H$10000,5,0),IF($I$6=5%,VLOOKUP($H550,TSギフト商品コード!$A$2:$H$10000,6,0),IF($I$6=10%,VLOOKUP($H550,TSギフト商品コード!$A$2:$H$10000,7,0),""))))))</f>
        <v/>
      </c>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c r="BG550" s="34"/>
      <c r="BH550" s="34"/>
      <c r="BI550" s="34"/>
    </row>
    <row r="551" spans="1:61" s="183" customFormat="1" ht="20.100000000000001" customHeight="1" x14ac:dyDescent="0.15">
      <c r="A551" s="213">
        <v>541</v>
      </c>
      <c r="B551" s="136"/>
      <c r="C551" s="258"/>
      <c r="D551" s="258"/>
      <c r="E551" s="258"/>
      <c r="F551" s="258"/>
      <c r="G551" s="4"/>
      <c r="H551" s="5"/>
      <c r="I551" s="212"/>
      <c r="J551" s="254" t="str">
        <f>IF($H551="","",VLOOKUP($H551,TSギフト商品コード!$A$1:$H$10000,2,0))</f>
        <v/>
      </c>
      <c r="K551" s="184" t="str">
        <f>IF($H551="","",IF(EXACT(ASC(VLOOKUP($H551,TSギフト商品コード!$A$1:$H$10000,8,0)),1),VLOOKUP($H551,TSギフト商品コード!$A$1:$H$10000,3,0),ROUNDDOWN((1-$I$6)*VLOOKUP($H551,TSギフト商品コード!$A$1:$H$10000,3,0),0)))</f>
        <v/>
      </c>
      <c r="L551" s="185" t="str">
        <f t="shared" si="8"/>
        <v/>
      </c>
      <c r="M551" s="288"/>
      <c r="N551" s="5"/>
      <c r="O551" s="5"/>
      <c r="P551" s="5"/>
      <c r="Q551" s="5"/>
      <c r="R551" s="256"/>
      <c r="S551" s="256"/>
      <c r="T551" s="5"/>
      <c r="U551" s="5"/>
      <c r="V551" s="265"/>
      <c r="W551" s="34"/>
      <c r="X551" s="211" t="str">
        <f>IF($H551="","",IF(EXACT(ASC(VLOOKUP($H551,TSギフト商品コード!$A$2:$H$10000,8,0)),1),VLOOKUP($H551,TSギフト商品コード!$A$2:$H$10000,4,0),IF($I$6=0%,VLOOKUP($H551,TSギフト商品コード!$A$2:$H$10000,4,0),IF($I$6=3%,VLOOKUP($H551,TSギフト商品コード!$A$2:$H$10000,5,0),IF($I$6=5%,VLOOKUP($H551,TSギフト商品コード!$A$2:$H$10000,6,0),IF($I$6=10%,VLOOKUP($H551,TSギフト商品コード!$A$2:$H$10000,7,0),""))))))</f>
        <v/>
      </c>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c r="BG551" s="34"/>
      <c r="BH551" s="34"/>
      <c r="BI551" s="34"/>
    </row>
    <row r="552" spans="1:61" s="183" customFormat="1" ht="20.100000000000001" customHeight="1" x14ac:dyDescent="0.15">
      <c r="A552" s="213">
        <v>542</v>
      </c>
      <c r="B552" s="136"/>
      <c r="C552" s="258"/>
      <c r="D552" s="258"/>
      <c r="E552" s="258"/>
      <c r="F552" s="258"/>
      <c r="G552" s="4"/>
      <c r="H552" s="5"/>
      <c r="I552" s="212"/>
      <c r="J552" s="254" t="str">
        <f>IF($H552="","",VLOOKUP($H552,TSギフト商品コード!$A$1:$H$10000,2,0))</f>
        <v/>
      </c>
      <c r="K552" s="184" t="str">
        <f>IF($H552="","",IF(EXACT(ASC(VLOOKUP($H552,TSギフト商品コード!$A$1:$H$10000,8,0)),1),VLOOKUP($H552,TSギフト商品コード!$A$1:$H$10000,3,0),ROUNDDOWN((1-$I$6)*VLOOKUP($H552,TSギフト商品コード!$A$1:$H$10000,3,0),0)))</f>
        <v/>
      </c>
      <c r="L552" s="185" t="str">
        <f t="shared" si="8"/>
        <v/>
      </c>
      <c r="M552" s="288"/>
      <c r="N552" s="5"/>
      <c r="O552" s="5"/>
      <c r="P552" s="5"/>
      <c r="Q552" s="5"/>
      <c r="R552" s="256"/>
      <c r="S552" s="256"/>
      <c r="T552" s="5"/>
      <c r="U552" s="5"/>
      <c r="V552" s="265"/>
      <c r="W552" s="34"/>
      <c r="X552" s="211" t="str">
        <f>IF($H552="","",IF(EXACT(ASC(VLOOKUP($H552,TSギフト商品コード!$A$2:$H$10000,8,0)),1),VLOOKUP($H552,TSギフト商品コード!$A$2:$H$10000,4,0),IF($I$6=0%,VLOOKUP($H552,TSギフト商品コード!$A$2:$H$10000,4,0),IF($I$6=3%,VLOOKUP($H552,TSギフト商品コード!$A$2:$H$10000,5,0),IF($I$6=5%,VLOOKUP($H552,TSギフト商品コード!$A$2:$H$10000,6,0),IF($I$6=10%,VLOOKUP($H552,TSギフト商品コード!$A$2:$H$10000,7,0),""))))))</f>
        <v/>
      </c>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c r="BG552" s="34"/>
      <c r="BH552" s="34"/>
      <c r="BI552" s="34"/>
    </row>
    <row r="553" spans="1:61" s="183" customFormat="1" ht="20.100000000000001" customHeight="1" x14ac:dyDescent="0.15">
      <c r="A553" s="213">
        <v>543</v>
      </c>
      <c r="B553" s="136"/>
      <c r="C553" s="258"/>
      <c r="D553" s="258"/>
      <c r="E553" s="258"/>
      <c r="F553" s="258"/>
      <c r="G553" s="4"/>
      <c r="H553" s="5"/>
      <c r="I553" s="212"/>
      <c r="J553" s="254" t="str">
        <f>IF($H553="","",VLOOKUP($H553,TSギフト商品コード!$A$1:$H$10000,2,0))</f>
        <v/>
      </c>
      <c r="K553" s="184" t="str">
        <f>IF($H553="","",IF(EXACT(ASC(VLOOKUP($H553,TSギフト商品コード!$A$1:$H$10000,8,0)),1),VLOOKUP($H553,TSギフト商品コード!$A$1:$H$10000,3,0),ROUNDDOWN((1-$I$6)*VLOOKUP($H553,TSギフト商品コード!$A$1:$H$10000,3,0),0)))</f>
        <v/>
      </c>
      <c r="L553" s="185" t="str">
        <f t="shared" si="8"/>
        <v/>
      </c>
      <c r="M553" s="288"/>
      <c r="N553" s="5"/>
      <c r="O553" s="5"/>
      <c r="P553" s="5"/>
      <c r="Q553" s="5"/>
      <c r="R553" s="256"/>
      <c r="S553" s="256"/>
      <c r="T553" s="5"/>
      <c r="U553" s="5"/>
      <c r="V553" s="265"/>
      <c r="W553" s="34"/>
      <c r="X553" s="211" t="str">
        <f>IF($H553="","",IF(EXACT(ASC(VLOOKUP($H553,TSギフト商品コード!$A$2:$H$10000,8,0)),1),VLOOKUP($H553,TSギフト商品コード!$A$2:$H$10000,4,0),IF($I$6=0%,VLOOKUP($H553,TSギフト商品コード!$A$2:$H$10000,4,0),IF($I$6=3%,VLOOKUP($H553,TSギフト商品コード!$A$2:$H$10000,5,0),IF($I$6=5%,VLOOKUP($H553,TSギフト商品コード!$A$2:$H$10000,6,0),IF($I$6=10%,VLOOKUP($H553,TSギフト商品コード!$A$2:$H$10000,7,0),""))))))</f>
        <v/>
      </c>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c r="BG553" s="34"/>
      <c r="BH553" s="34"/>
      <c r="BI553" s="34"/>
    </row>
    <row r="554" spans="1:61" s="183" customFormat="1" ht="20.100000000000001" customHeight="1" x14ac:dyDescent="0.15">
      <c r="A554" s="213">
        <v>544</v>
      </c>
      <c r="B554" s="136"/>
      <c r="C554" s="258"/>
      <c r="D554" s="258"/>
      <c r="E554" s="258"/>
      <c r="F554" s="258"/>
      <c r="G554" s="4"/>
      <c r="H554" s="5"/>
      <c r="I554" s="212"/>
      <c r="J554" s="254" t="str">
        <f>IF($H554="","",VLOOKUP($H554,TSギフト商品コード!$A$1:$H$10000,2,0))</f>
        <v/>
      </c>
      <c r="K554" s="184" t="str">
        <f>IF($H554="","",IF(EXACT(ASC(VLOOKUP($H554,TSギフト商品コード!$A$1:$H$10000,8,0)),1),VLOOKUP($H554,TSギフト商品コード!$A$1:$H$10000,3,0),ROUNDDOWN((1-$I$6)*VLOOKUP($H554,TSギフト商品コード!$A$1:$H$10000,3,0),0)))</f>
        <v/>
      </c>
      <c r="L554" s="185" t="str">
        <f t="shared" si="8"/>
        <v/>
      </c>
      <c r="M554" s="288"/>
      <c r="N554" s="5"/>
      <c r="O554" s="5"/>
      <c r="P554" s="5"/>
      <c r="Q554" s="5"/>
      <c r="R554" s="256"/>
      <c r="S554" s="256"/>
      <c r="T554" s="5"/>
      <c r="U554" s="5"/>
      <c r="V554" s="265"/>
      <c r="W554" s="34"/>
      <c r="X554" s="211" t="str">
        <f>IF($H554="","",IF(EXACT(ASC(VLOOKUP($H554,TSギフト商品コード!$A$2:$H$10000,8,0)),1),VLOOKUP($H554,TSギフト商品コード!$A$2:$H$10000,4,0),IF($I$6=0%,VLOOKUP($H554,TSギフト商品コード!$A$2:$H$10000,4,0),IF($I$6=3%,VLOOKUP($H554,TSギフト商品コード!$A$2:$H$10000,5,0),IF($I$6=5%,VLOOKUP($H554,TSギフト商品コード!$A$2:$H$10000,6,0),IF($I$6=10%,VLOOKUP($H554,TSギフト商品コード!$A$2:$H$10000,7,0),""))))))</f>
        <v/>
      </c>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c r="BG554" s="34"/>
      <c r="BH554" s="34"/>
      <c r="BI554" s="34"/>
    </row>
    <row r="555" spans="1:61" s="183" customFormat="1" ht="20.100000000000001" customHeight="1" x14ac:dyDescent="0.15">
      <c r="A555" s="213">
        <v>545</v>
      </c>
      <c r="B555" s="136"/>
      <c r="C555" s="258"/>
      <c r="D555" s="258"/>
      <c r="E555" s="258"/>
      <c r="F555" s="258"/>
      <c r="G555" s="4"/>
      <c r="H555" s="5"/>
      <c r="I555" s="212"/>
      <c r="J555" s="254" t="str">
        <f>IF($H555="","",VLOOKUP($H555,TSギフト商品コード!$A$1:$H$10000,2,0))</f>
        <v/>
      </c>
      <c r="K555" s="184" t="str">
        <f>IF($H555="","",IF(EXACT(ASC(VLOOKUP($H555,TSギフト商品コード!$A$1:$H$10000,8,0)),1),VLOOKUP($H555,TSギフト商品コード!$A$1:$H$10000,3,0),ROUNDDOWN((1-$I$6)*VLOOKUP($H555,TSギフト商品コード!$A$1:$H$10000,3,0),0)))</f>
        <v/>
      </c>
      <c r="L555" s="185" t="str">
        <f t="shared" si="8"/>
        <v/>
      </c>
      <c r="M555" s="288"/>
      <c r="N555" s="5"/>
      <c r="O555" s="5"/>
      <c r="P555" s="5"/>
      <c r="Q555" s="5"/>
      <c r="R555" s="256"/>
      <c r="S555" s="256"/>
      <c r="T555" s="5"/>
      <c r="U555" s="5"/>
      <c r="V555" s="265"/>
      <c r="W555" s="34"/>
      <c r="X555" s="211" t="str">
        <f>IF($H555="","",IF(EXACT(ASC(VLOOKUP($H555,TSギフト商品コード!$A$2:$H$10000,8,0)),1),VLOOKUP($H555,TSギフト商品コード!$A$2:$H$10000,4,0),IF($I$6=0%,VLOOKUP($H555,TSギフト商品コード!$A$2:$H$10000,4,0),IF($I$6=3%,VLOOKUP($H555,TSギフト商品コード!$A$2:$H$10000,5,0),IF($I$6=5%,VLOOKUP($H555,TSギフト商品コード!$A$2:$H$10000,6,0),IF($I$6=10%,VLOOKUP($H555,TSギフト商品コード!$A$2:$H$10000,7,0),""))))))</f>
        <v/>
      </c>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c r="BG555" s="34"/>
      <c r="BH555" s="34"/>
      <c r="BI555" s="34"/>
    </row>
    <row r="556" spans="1:61" s="183" customFormat="1" ht="20.100000000000001" customHeight="1" x14ac:dyDescent="0.15">
      <c r="A556" s="213">
        <v>546</v>
      </c>
      <c r="B556" s="136"/>
      <c r="C556" s="258"/>
      <c r="D556" s="258"/>
      <c r="E556" s="258"/>
      <c r="F556" s="258"/>
      <c r="G556" s="4"/>
      <c r="H556" s="5"/>
      <c r="I556" s="212"/>
      <c r="J556" s="254" t="str">
        <f>IF($H556="","",VLOOKUP($H556,TSギフト商品コード!$A$1:$H$10000,2,0))</f>
        <v/>
      </c>
      <c r="K556" s="184" t="str">
        <f>IF($H556="","",IF(EXACT(ASC(VLOOKUP($H556,TSギフト商品コード!$A$1:$H$10000,8,0)),1),VLOOKUP($H556,TSギフト商品コード!$A$1:$H$10000,3,0),ROUNDDOWN((1-$I$6)*VLOOKUP($H556,TSギフト商品コード!$A$1:$H$10000,3,0),0)))</f>
        <v/>
      </c>
      <c r="L556" s="185" t="str">
        <f t="shared" si="8"/>
        <v/>
      </c>
      <c r="M556" s="288"/>
      <c r="N556" s="5"/>
      <c r="O556" s="5"/>
      <c r="P556" s="5"/>
      <c r="Q556" s="5"/>
      <c r="R556" s="256"/>
      <c r="S556" s="256"/>
      <c r="T556" s="5"/>
      <c r="U556" s="5"/>
      <c r="V556" s="265"/>
      <c r="W556" s="34"/>
      <c r="X556" s="211" t="str">
        <f>IF($H556="","",IF(EXACT(ASC(VLOOKUP($H556,TSギフト商品コード!$A$2:$H$10000,8,0)),1),VLOOKUP($H556,TSギフト商品コード!$A$2:$H$10000,4,0),IF($I$6=0%,VLOOKUP($H556,TSギフト商品コード!$A$2:$H$10000,4,0),IF($I$6=3%,VLOOKUP($H556,TSギフト商品コード!$A$2:$H$10000,5,0),IF($I$6=5%,VLOOKUP($H556,TSギフト商品コード!$A$2:$H$10000,6,0),IF($I$6=10%,VLOOKUP($H556,TSギフト商品コード!$A$2:$H$10000,7,0),""))))))</f>
        <v/>
      </c>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4"/>
      <c r="BI556" s="34"/>
    </row>
    <row r="557" spans="1:61" s="183" customFormat="1" ht="20.100000000000001" customHeight="1" x14ac:dyDescent="0.15">
      <c r="A557" s="213">
        <v>547</v>
      </c>
      <c r="B557" s="136"/>
      <c r="C557" s="258"/>
      <c r="D557" s="258"/>
      <c r="E557" s="258"/>
      <c r="F557" s="258"/>
      <c r="G557" s="4"/>
      <c r="H557" s="5"/>
      <c r="I557" s="212"/>
      <c r="J557" s="254" t="str">
        <f>IF($H557="","",VLOOKUP($H557,TSギフト商品コード!$A$1:$H$10000,2,0))</f>
        <v/>
      </c>
      <c r="K557" s="184" t="str">
        <f>IF($H557="","",IF(EXACT(ASC(VLOOKUP($H557,TSギフト商品コード!$A$1:$H$10000,8,0)),1),VLOOKUP($H557,TSギフト商品コード!$A$1:$H$10000,3,0),ROUNDDOWN((1-$I$6)*VLOOKUP($H557,TSギフト商品コード!$A$1:$H$10000,3,0),0)))</f>
        <v/>
      </c>
      <c r="L557" s="185" t="str">
        <f t="shared" si="8"/>
        <v/>
      </c>
      <c r="M557" s="288"/>
      <c r="N557" s="5"/>
      <c r="O557" s="5"/>
      <c r="P557" s="5"/>
      <c r="Q557" s="5"/>
      <c r="R557" s="256"/>
      <c r="S557" s="256"/>
      <c r="T557" s="5"/>
      <c r="U557" s="5"/>
      <c r="V557" s="265"/>
      <c r="W557" s="34"/>
      <c r="X557" s="211" t="str">
        <f>IF($H557="","",IF(EXACT(ASC(VLOOKUP($H557,TSギフト商品コード!$A$2:$H$10000,8,0)),1),VLOOKUP($H557,TSギフト商品コード!$A$2:$H$10000,4,0),IF($I$6=0%,VLOOKUP($H557,TSギフト商品コード!$A$2:$H$10000,4,0),IF($I$6=3%,VLOOKUP($H557,TSギフト商品コード!$A$2:$H$10000,5,0),IF($I$6=5%,VLOOKUP($H557,TSギフト商品コード!$A$2:$H$10000,6,0),IF($I$6=10%,VLOOKUP($H557,TSギフト商品コード!$A$2:$H$10000,7,0),""))))))</f>
        <v/>
      </c>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c r="BG557" s="34"/>
      <c r="BH557" s="34"/>
      <c r="BI557" s="34"/>
    </row>
    <row r="558" spans="1:61" s="183" customFormat="1" ht="20.100000000000001" customHeight="1" x14ac:dyDescent="0.15">
      <c r="A558" s="213">
        <v>548</v>
      </c>
      <c r="B558" s="136"/>
      <c r="C558" s="258"/>
      <c r="D558" s="258"/>
      <c r="E558" s="258"/>
      <c r="F558" s="258"/>
      <c r="G558" s="4"/>
      <c r="H558" s="5"/>
      <c r="I558" s="212"/>
      <c r="J558" s="254" t="str">
        <f>IF($H558="","",VLOOKUP($H558,TSギフト商品コード!$A$1:$H$10000,2,0))</f>
        <v/>
      </c>
      <c r="K558" s="184" t="str">
        <f>IF($H558="","",IF(EXACT(ASC(VLOOKUP($H558,TSギフト商品コード!$A$1:$H$10000,8,0)),1),VLOOKUP($H558,TSギフト商品コード!$A$1:$H$10000,3,0),ROUNDDOWN((1-$I$6)*VLOOKUP($H558,TSギフト商品コード!$A$1:$H$10000,3,0),0)))</f>
        <v/>
      </c>
      <c r="L558" s="185" t="str">
        <f t="shared" si="8"/>
        <v/>
      </c>
      <c r="M558" s="288"/>
      <c r="N558" s="5"/>
      <c r="O558" s="5"/>
      <c r="P558" s="5"/>
      <c r="Q558" s="5"/>
      <c r="R558" s="256"/>
      <c r="S558" s="256"/>
      <c r="T558" s="5"/>
      <c r="U558" s="5"/>
      <c r="V558" s="265"/>
      <c r="W558" s="34"/>
      <c r="X558" s="211" t="str">
        <f>IF($H558="","",IF(EXACT(ASC(VLOOKUP($H558,TSギフト商品コード!$A$2:$H$10000,8,0)),1),VLOOKUP($H558,TSギフト商品コード!$A$2:$H$10000,4,0),IF($I$6=0%,VLOOKUP($H558,TSギフト商品コード!$A$2:$H$10000,4,0),IF($I$6=3%,VLOOKUP($H558,TSギフト商品コード!$A$2:$H$10000,5,0),IF($I$6=5%,VLOOKUP($H558,TSギフト商品コード!$A$2:$H$10000,6,0),IF($I$6=10%,VLOOKUP($H558,TSギフト商品コード!$A$2:$H$10000,7,0),""))))))</f>
        <v/>
      </c>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c r="BG558" s="34"/>
      <c r="BH558" s="34"/>
      <c r="BI558" s="34"/>
    </row>
    <row r="559" spans="1:61" s="183" customFormat="1" ht="20.100000000000001" customHeight="1" x14ac:dyDescent="0.15">
      <c r="A559" s="213">
        <v>549</v>
      </c>
      <c r="B559" s="136"/>
      <c r="C559" s="258"/>
      <c r="D559" s="258"/>
      <c r="E559" s="258"/>
      <c r="F559" s="258"/>
      <c r="G559" s="4"/>
      <c r="H559" s="5"/>
      <c r="I559" s="212"/>
      <c r="J559" s="254" t="str">
        <f>IF($H559="","",VLOOKUP($H559,TSギフト商品コード!$A$1:$H$10000,2,0))</f>
        <v/>
      </c>
      <c r="K559" s="184" t="str">
        <f>IF($H559="","",IF(EXACT(ASC(VLOOKUP($H559,TSギフト商品コード!$A$1:$H$10000,8,0)),1),VLOOKUP($H559,TSギフト商品コード!$A$1:$H$10000,3,0),ROUNDDOWN((1-$I$6)*VLOOKUP($H559,TSギフト商品コード!$A$1:$H$10000,3,0),0)))</f>
        <v/>
      </c>
      <c r="L559" s="185" t="str">
        <f t="shared" si="8"/>
        <v/>
      </c>
      <c r="M559" s="288"/>
      <c r="N559" s="5"/>
      <c r="O559" s="5"/>
      <c r="P559" s="5"/>
      <c r="Q559" s="5"/>
      <c r="R559" s="256"/>
      <c r="S559" s="256"/>
      <c r="T559" s="5"/>
      <c r="U559" s="5"/>
      <c r="V559" s="265"/>
      <c r="W559" s="34"/>
      <c r="X559" s="211" t="str">
        <f>IF($H559="","",IF(EXACT(ASC(VLOOKUP($H559,TSギフト商品コード!$A$2:$H$10000,8,0)),1),VLOOKUP($H559,TSギフト商品コード!$A$2:$H$10000,4,0),IF($I$6=0%,VLOOKUP($H559,TSギフト商品コード!$A$2:$H$10000,4,0),IF($I$6=3%,VLOOKUP($H559,TSギフト商品コード!$A$2:$H$10000,5,0),IF($I$6=5%,VLOOKUP($H559,TSギフト商品コード!$A$2:$H$10000,6,0),IF($I$6=10%,VLOOKUP($H559,TSギフト商品コード!$A$2:$H$10000,7,0),""))))))</f>
        <v/>
      </c>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c r="BG559" s="34"/>
      <c r="BH559" s="34"/>
      <c r="BI559" s="34"/>
    </row>
    <row r="560" spans="1:61" s="183" customFormat="1" ht="20.100000000000001" customHeight="1" x14ac:dyDescent="0.15">
      <c r="A560" s="213">
        <v>550</v>
      </c>
      <c r="B560" s="136"/>
      <c r="C560" s="258"/>
      <c r="D560" s="258"/>
      <c r="E560" s="258"/>
      <c r="F560" s="258"/>
      <c r="G560" s="4"/>
      <c r="H560" s="5"/>
      <c r="I560" s="212"/>
      <c r="J560" s="254" t="str">
        <f>IF($H560="","",VLOOKUP($H560,TSギフト商品コード!$A$1:$H$10000,2,0))</f>
        <v/>
      </c>
      <c r="K560" s="184" t="str">
        <f>IF($H560="","",IF(EXACT(ASC(VLOOKUP($H560,TSギフト商品コード!$A$1:$H$10000,8,0)),1),VLOOKUP($H560,TSギフト商品コード!$A$1:$H$10000,3,0),ROUNDDOWN((1-$I$6)*VLOOKUP($H560,TSギフト商品コード!$A$1:$H$10000,3,0),0)))</f>
        <v/>
      </c>
      <c r="L560" s="185" t="str">
        <f t="shared" si="8"/>
        <v/>
      </c>
      <c r="M560" s="288"/>
      <c r="N560" s="5"/>
      <c r="O560" s="5"/>
      <c r="P560" s="5"/>
      <c r="Q560" s="5"/>
      <c r="R560" s="256"/>
      <c r="S560" s="256"/>
      <c r="T560" s="5"/>
      <c r="U560" s="5"/>
      <c r="V560" s="265"/>
      <c r="W560" s="34"/>
      <c r="X560" s="211" t="str">
        <f>IF($H560="","",IF(EXACT(ASC(VLOOKUP($H560,TSギフト商品コード!$A$2:$H$10000,8,0)),1),VLOOKUP($H560,TSギフト商品コード!$A$2:$H$10000,4,0),IF($I$6=0%,VLOOKUP($H560,TSギフト商品コード!$A$2:$H$10000,4,0),IF($I$6=3%,VLOOKUP($H560,TSギフト商品コード!$A$2:$H$10000,5,0),IF($I$6=5%,VLOOKUP($H560,TSギフト商品コード!$A$2:$H$10000,6,0),IF($I$6=10%,VLOOKUP($H560,TSギフト商品コード!$A$2:$H$10000,7,0),""))))))</f>
        <v/>
      </c>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c r="BG560" s="34"/>
      <c r="BH560" s="34"/>
      <c r="BI560" s="34"/>
    </row>
    <row r="561" spans="1:61" s="183" customFormat="1" ht="20.100000000000001" customHeight="1" x14ac:dyDescent="0.15">
      <c r="A561" s="213">
        <v>551</v>
      </c>
      <c r="B561" s="136"/>
      <c r="C561" s="258"/>
      <c r="D561" s="258"/>
      <c r="E561" s="258"/>
      <c r="F561" s="258"/>
      <c r="G561" s="4"/>
      <c r="H561" s="5"/>
      <c r="I561" s="212"/>
      <c r="J561" s="254" t="str">
        <f>IF($H561="","",VLOOKUP($H561,TSギフト商品コード!$A$1:$H$10000,2,0))</f>
        <v/>
      </c>
      <c r="K561" s="184" t="str">
        <f>IF($H561="","",IF(EXACT(ASC(VLOOKUP($H561,TSギフト商品コード!$A$1:$H$10000,8,0)),1),VLOOKUP($H561,TSギフト商品コード!$A$1:$H$10000,3,0),ROUNDDOWN((1-$I$6)*VLOOKUP($H561,TSギフト商品コード!$A$1:$H$10000,3,0),0)))</f>
        <v/>
      </c>
      <c r="L561" s="185" t="str">
        <f t="shared" si="8"/>
        <v/>
      </c>
      <c r="M561" s="288"/>
      <c r="N561" s="5"/>
      <c r="O561" s="5"/>
      <c r="P561" s="5"/>
      <c r="Q561" s="5"/>
      <c r="R561" s="256"/>
      <c r="S561" s="256"/>
      <c r="T561" s="5"/>
      <c r="U561" s="5"/>
      <c r="V561" s="265"/>
      <c r="W561" s="34"/>
      <c r="X561" s="211" t="str">
        <f>IF($H561="","",IF(EXACT(ASC(VLOOKUP($H561,TSギフト商品コード!$A$2:$H$10000,8,0)),1),VLOOKUP($H561,TSギフト商品コード!$A$2:$H$10000,4,0),IF($I$6=0%,VLOOKUP($H561,TSギフト商品コード!$A$2:$H$10000,4,0),IF($I$6=3%,VLOOKUP($H561,TSギフト商品コード!$A$2:$H$10000,5,0),IF($I$6=5%,VLOOKUP($H561,TSギフト商品コード!$A$2:$H$10000,6,0),IF($I$6=10%,VLOOKUP($H561,TSギフト商品コード!$A$2:$H$10000,7,0),""))))))</f>
        <v/>
      </c>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4"/>
      <c r="AZ561" s="34"/>
      <c r="BA561" s="34"/>
      <c r="BB561" s="34"/>
      <c r="BC561" s="34"/>
      <c r="BD561" s="34"/>
      <c r="BE561" s="34"/>
      <c r="BF561" s="34"/>
      <c r="BG561" s="34"/>
      <c r="BH561" s="34"/>
      <c r="BI561" s="34"/>
    </row>
    <row r="562" spans="1:61" s="183" customFormat="1" ht="20.100000000000001" customHeight="1" x14ac:dyDescent="0.15">
      <c r="A562" s="213">
        <v>552</v>
      </c>
      <c r="B562" s="136"/>
      <c r="C562" s="258"/>
      <c r="D562" s="258"/>
      <c r="E562" s="258"/>
      <c r="F562" s="258"/>
      <c r="G562" s="4"/>
      <c r="H562" s="5"/>
      <c r="I562" s="212"/>
      <c r="J562" s="254" t="str">
        <f>IF($H562="","",VLOOKUP($H562,TSギフト商品コード!$A$1:$H$10000,2,0))</f>
        <v/>
      </c>
      <c r="K562" s="184" t="str">
        <f>IF($H562="","",IF(EXACT(ASC(VLOOKUP($H562,TSギフト商品コード!$A$1:$H$10000,8,0)),1),VLOOKUP($H562,TSギフト商品コード!$A$1:$H$10000,3,0),ROUNDDOWN((1-$I$6)*VLOOKUP($H562,TSギフト商品コード!$A$1:$H$10000,3,0),0)))</f>
        <v/>
      </c>
      <c r="L562" s="185" t="str">
        <f t="shared" si="8"/>
        <v/>
      </c>
      <c r="M562" s="288"/>
      <c r="N562" s="5"/>
      <c r="O562" s="5"/>
      <c r="P562" s="5"/>
      <c r="Q562" s="5"/>
      <c r="R562" s="256"/>
      <c r="S562" s="256"/>
      <c r="T562" s="5"/>
      <c r="U562" s="5"/>
      <c r="V562" s="265"/>
      <c r="W562" s="34"/>
      <c r="X562" s="211" t="str">
        <f>IF($H562="","",IF(EXACT(ASC(VLOOKUP($H562,TSギフト商品コード!$A$2:$H$10000,8,0)),1),VLOOKUP($H562,TSギフト商品コード!$A$2:$H$10000,4,0),IF($I$6=0%,VLOOKUP($H562,TSギフト商品コード!$A$2:$H$10000,4,0),IF($I$6=3%,VLOOKUP($H562,TSギフト商品コード!$A$2:$H$10000,5,0),IF($I$6=5%,VLOOKUP($H562,TSギフト商品コード!$A$2:$H$10000,6,0),IF($I$6=10%,VLOOKUP($H562,TSギフト商品コード!$A$2:$H$10000,7,0),""))))))</f>
        <v/>
      </c>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4"/>
      <c r="AZ562" s="34"/>
      <c r="BA562" s="34"/>
      <c r="BB562" s="34"/>
      <c r="BC562" s="34"/>
      <c r="BD562" s="34"/>
      <c r="BE562" s="34"/>
      <c r="BF562" s="34"/>
      <c r="BG562" s="34"/>
      <c r="BH562" s="34"/>
      <c r="BI562" s="34"/>
    </row>
    <row r="563" spans="1:61" s="183" customFormat="1" ht="20.100000000000001" customHeight="1" x14ac:dyDescent="0.15">
      <c r="A563" s="213">
        <v>553</v>
      </c>
      <c r="B563" s="136"/>
      <c r="C563" s="258"/>
      <c r="D563" s="258"/>
      <c r="E563" s="258"/>
      <c r="F563" s="258"/>
      <c r="G563" s="4"/>
      <c r="H563" s="5"/>
      <c r="I563" s="212"/>
      <c r="J563" s="254" t="str">
        <f>IF($H563="","",VLOOKUP($H563,TSギフト商品コード!$A$1:$H$10000,2,0))</f>
        <v/>
      </c>
      <c r="K563" s="184" t="str">
        <f>IF($H563="","",IF(EXACT(ASC(VLOOKUP($H563,TSギフト商品コード!$A$1:$H$10000,8,0)),1),VLOOKUP($H563,TSギフト商品コード!$A$1:$H$10000,3,0),ROUNDDOWN((1-$I$6)*VLOOKUP($H563,TSギフト商品コード!$A$1:$H$10000,3,0),0)))</f>
        <v/>
      </c>
      <c r="L563" s="185" t="str">
        <f t="shared" si="8"/>
        <v/>
      </c>
      <c r="M563" s="288"/>
      <c r="N563" s="5"/>
      <c r="O563" s="5"/>
      <c r="P563" s="5"/>
      <c r="Q563" s="5"/>
      <c r="R563" s="256"/>
      <c r="S563" s="256"/>
      <c r="T563" s="5"/>
      <c r="U563" s="5"/>
      <c r="V563" s="265"/>
      <c r="W563" s="34"/>
      <c r="X563" s="211" t="str">
        <f>IF($H563="","",IF(EXACT(ASC(VLOOKUP($H563,TSギフト商品コード!$A$2:$H$10000,8,0)),1),VLOOKUP($H563,TSギフト商品コード!$A$2:$H$10000,4,0),IF($I$6=0%,VLOOKUP($H563,TSギフト商品コード!$A$2:$H$10000,4,0),IF($I$6=3%,VLOOKUP($H563,TSギフト商品コード!$A$2:$H$10000,5,0),IF($I$6=5%,VLOOKUP($H563,TSギフト商品コード!$A$2:$H$10000,6,0),IF($I$6=10%,VLOOKUP($H563,TSギフト商品コード!$A$2:$H$10000,7,0),""))))))</f>
        <v/>
      </c>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c r="AX563" s="34"/>
      <c r="AY563" s="34"/>
      <c r="AZ563" s="34"/>
      <c r="BA563" s="34"/>
      <c r="BB563" s="34"/>
      <c r="BC563" s="34"/>
      <c r="BD563" s="34"/>
      <c r="BE563" s="34"/>
      <c r="BF563" s="34"/>
      <c r="BG563" s="34"/>
      <c r="BH563" s="34"/>
      <c r="BI563" s="34"/>
    </row>
    <row r="564" spans="1:61" s="183" customFormat="1" ht="20.100000000000001" customHeight="1" x14ac:dyDescent="0.15">
      <c r="A564" s="213">
        <v>554</v>
      </c>
      <c r="B564" s="136"/>
      <c r="C564" s="258"/>
      <c r="D564" s="258"/>
      <c r="E564" s="258"/>
      <c r="F564" s="258"/>
      <c r="G564" s="4"/>
      <c r="H564" s="5"/>
      <c r="I564" s="212"/>
      <c r="J564" s="254" t="str">
        <f>IF($H564="","",VLOOKUP($H564,TSギフト商品コード!$A$1:$H$10000,2,0))</f>
        <v/>
      </c>
      <c r="K564" s="184" t="str">
        <f>IF($H564="","",IF(EXACT(ASC(VLOOKUP($H564,TSギフト商品コード!$A$1:$H$10000,8,0)),1),VLOOKUP($H564,TSギフト商品コード!$A$1:$H$10000,3,0),ROUNDDOWN((1-$I$6)*VLOOKUP($H564,TSギフト商品コード!$A$1:$H$10000,3,0),0)))</f>
        <v/>
      </c>
      <c r="L564" s="185" t="str">
        <f t="shared" si="8"/>
        <v/>
      </c>
      <c r="M564" s="288"/>
      <c r="N564" s="5"/>
      <c r="O564" s="5"/>
      <c r="P564" s="5"/>
      <c r="Q564" s="5"/>
      <c r="R564" s="256"/>
      <c r="S564" s="256"/>
      <c r="T564" s="5"/>
      <c r="U564" s="5"/>
      <c r="V564" s="265"/>
      <c r="W564" s="34"/>
      <c r="X564" s="211" t="str">
        <f>IF($H564="","",IF(EXACT(ASC(VLOOKUP($H564,TSギフト商品コード!$A$2:$H$10000,8,0)),1),VLOOKUP($H564,TSギフト商品コード!$A$2:$H$10000,4,0),IF($I$6=0%,VLOOKUP($H564,TSギフト商品コード!$A$2:$H$10000,4,0),IF($I$6=3%,VLOOKUP($H564,TSギフト商品コード!$A$2:$H$10000,5,0),IF($I$6=5%,VLOOKUP($H564,TSギフト商品コード!$A$2:$H$10000,6,0),IF($I$6=10%,VLOOKUP($H564,TSギフト商品コード!$A$2:$H$10000,7,0),""))))))</f>
        <v/>
      </c>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c r="AX564" s="34"/>
      <c r="AY564" s="34"/>
      <c r="AZ564" s="34"/>
      <c r="BA564" s="34"/>
      <c r="BB564" s="34"/>
      <c r="BC564" s="34"/>
      <c r="BD564" s="34"/>
      <c r="BE564" s="34"/>
      <c r="BF564" s="34"/>
      <c r="BG564" s="34"/>
      <c r="BH564" s="34"/>
      <c r="BI564" s="34"/>
    </row>
    <row r="565" spans="1:61" s="183" customFormat="1" ht="20.100000000000001" customHeight="1" x14ac:dyDescent="0.15">
      <c r="A565" s="213">
        <v>555</v>
      </c>
      <c r="B565" s="136"/>
      <c r="C565" s="258"/>
      <c r="D565" s="258"/>
      <c r="E565" s="258"/>
      <c r="F565" s="258"/>
      <c r="G565" s="4"/>
      <c r="H565" s="5"/>
      <c r="I565" s="212"/>
      <c r="J565" s="254" t="str">
        <f>IF($H565="","",VLOOKUP($H565,TSギフト商品コード!$A$1:$H$10000,2,0))</f>
        <v/>
      </c>
      <c r="K565" s="184" t="str">
        <f>IF($H565="","",IF(EXACT(ASC(VLOOKUP($H565,TSギフト商品コード!$A$1:$H$10000,8,0)),1),VLOOKUP($H565,TSギフト商品コード!$A$1:$H$10000,3,0),ROUNDDOWN((1-$I$6)*VLOOKUP($H565,TSギフト商品コード!$A$1:$H$10000,3,0),0)))</f>
        <v/>
      </c>
      <c r="L565" s="185" t="str">
        <f t="shared" si="8"/>
        <v/>
      </c>
      <c r="M565" s="288"/>
      <c r="N565" s="5"/>
      <c r="O565" s="5"/>
      <c r="P565" s="5"/>
      <c r="Q565" s="5"/>
      <c r="R565" s="256"/>
      <c r="S565" s="256"/>
      <c r="T565" s="5"/>
      <c r="U565" s="5"/>
      <c r="V565" s="265"/>
      <c r="W565" s="34"/>
      <c r="X565" s="211" t="str">
        <f>IF($H565="","",IF(EXACT(ASC(VLOOKUP($H565,TSギフト商品コード!$A$2:$H$10000,8,0)),1),VLOOKUP($H565,TSギフト商品コード!$A$2:$H$10000,4,0),IF($I$6=0%,VLOOKUP($H565,TSギフト商品コード!$A$2:$H$10000,4,0),IF($I$6=3%,VLOOKUP($H565,TSギフト商品コード!$A$2:$H$10000,5,0),IF($I$6=5%,VLOOKUP($H565,TSギフト商品コード!$A$2:$H$10000,6,0),IF($I$6=10%,VLOOKUP($H565,TSギフト商品コード!$A$2:$H$10000,7,0),""))))))</f>
        <v/>
      </c>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c r="AX565" s="34"/>
      <c r="AY565" s="34"/>
      <c r="AZ565" s="34"/>
      <c r="BA565" s="34"/>
      <c r="BB565" s="34"/>
      <c r="BC565" s="34"/>
      <c r="BD565" s="34"/>
      <c r="BE565" s="34"/>
      <c r="BF565" s="34"/>
      <c r="BG565" s="34"/>
      <c r="BH565" s="34"/>
      <c r="BI565" s="34"/>
    </row>
    <row r="566" spans="1:61" s="183" customFormat="1" ht="20.100000000000001" customHeight="1" x14ac:dyDescent="0.15">
      <c r="A566" s="213">
        <v>556</v>
      </c>
      <c r="B566" s="136"/>
      <c r="C566" s="258"/>
      <c r="D566" s="258"/>
      <c r="E566" s="258"/>
      <c r="F566" s="258"/>
      <c r="G566" s="4"/>
      <c r="H566" s="5"/>
      <c r="I566" s="212"/>
      <c r="J566" s="254" t="str">
        <f>IF($H566="","",VLOOKUP($H566,TSギフト商品コード!$A$1:$H$10000,2,0))</f>
        <v/>
      </c>
      <c r="K566" s="184" t="str">
        <f>IF($H566="","",IF(EXACT(ASC(VLOOKUP($H566,TSギフト商品コード!$A$1:$H$10000,8,0)),1),VLOOKUP($H566,TSギフト商品コード!$A$1:$H$10000,3,0),ROUNDDOWN((1-$I$6)*VLOOKUP($H566,TSギフト商品コード!$A$1:$H$10000,3,0),0)))</f>
        <v/>
      </c>
      <c r="L566" s="185" t="str">
        <f t="shared" si="8"/>
        <v/>
      </c>
      <c r="M566" s="288"/>
      <c r="N566" s="5"/>
      <c r="O566" s="5"/>
      <c r="P566" s="5"/>
      <c r="Q566" s="5"/>
      <c r="R566" s="256"/>
      <c r="S566" s="256"/>
      <c r="T566" s="5"/>
      <c r="U566" s="5"/>
      <c r="V566" s="265"/>
      <c r="W566" s="34"/>
      <c r="X566" s="211" t="str">
        <f>IF($H566="","",IF(EXACT(ASC(VLOOKUP($H566,TSギフト商品コード!$A$2:$H$10000,8,0)),1),VLOOKUP($H566,TSギフト商品コード!$A$2:$H$10000,4,0),IF($I$6=0%,VLOOKUP($H566,TSギフト商品コード!$A$2:$H$10000,4,0),IF($I$6=3%,VLOOKUP($H566,TSギフト商品コード!$A$2:$H$10000,5,0),IF($I$6=5%,VLOOKUP($H566,TSギフト商品コード!$A$2:$H$10000,6,0),IF($I$6=10%,VLOOKUP($H566,TSギフト商品コード!$A$2:$H$10000,7,0),""))))))</f>
        <v/>
      </c>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c r="BG566" s="34"/>
      <c r="BH566" s="34"/>
      <c r="BI566" s="34"/>
    </row>
    <row r="567" spans="1:61" s="183" customFormat="1" ht="20.100000000000001" customHeight="1" x14ac:dyDescent="0.15">
      <c r="A567" s="213">
        <v>557</v>
      </c>
      <c r="B567" s="136"/>
      <c r="C567" s="258"/>
      <c r="D567" s="258"/>
      <c r="E567" s="258"/>
      <c r="F567" s="258"/>
      <c r="G567" s="4"/>
      <c r="H567" s="5"/>
      <c r="I567" s="212"/>
      <c r="J567" s="254" t="str">
        <f>IF($H567="","",VLOOKUP($H567,TSギフト商品コード!$A$1:$H$10000,2,0))</f>
        <v/>
      </c>
      <c r="K567" s="184" t="str">
        <f>IF($H567="","",IF(EXACT(ASC(VLOOKUP($H567,TSギフト商品コード!$A$1:$H$10000,8,0)),1),VLOOKUP($H567,TSギフト商品コード!$A$1:$H$10000,3,0),ROUNDDOWN((1-$I$6)*VLOOKUP($H567,TSギフト商品コード!$A$1:$H$10000,3,0),0)))</f>
        <v/>
      </c>
      <c r="L567" s="185" t="str">
        <f t="shared" si="8"/>
        <v/>
      </c>
      <c r="M567" s="288"/>
      <c r="N567" s="5"/>
      <c r="O567" s="5"/>
      <c r="P567" s="5"/>
      <c r="Q567" s="5"/>
      <c r="R567" s="256"/>
      <c r="S567" s="256"/>
      <c r="T567" s="5"/>
      <c r="U567" s="5"/>
      <c r="V567" s="265"/>
      <c r="W567" s="34"/>
      <c r="X567" s="211" t="str">
        <f>IF($H567="","",IF(EXACT(ASC(VLOOKUP($H567,TSギフト商品コード!$A$2:$H$10000,8,0)),1),VLOOKUP($H567,TSギフト商品コード!$A$2:$H$10000,4,0),IF($I$6=0%,VLOOKUP($H567,TSギフト商品コード!$A$2:$H$10000,4,0),IF($I$6=3%,VLOOKUP($H567,TSギフト商品コード!$A$2:$H$10000,5,0),IF($I$6=5%,VLOOKUP($H567,TSギフト商品コード!$A$2:$H$10000,6,0),IF($I$6=10%,VLOOKUP($H567,TSギフト商品コード!$A$2:$H$10000,7,0),""))))))</f>
        <v/>
      </c>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c r="AX567" s="34"/>
      <c r="AY567" s="34"/>
      <c r="AZ567" s="34"/>
      <c r="BA567" s="34"/>
      <c r="BB567" s="34"/>
      <c r="BC567" s="34"/>
      <c r="BD567" s="34"/>
      <c r="BE567" s="34"/>
      <c r="BF567" s="34"/>
      <c r="BG567" s="34"/>
      <c r="BH567" s="34"/>
      <c r="BI567" s="34"/>
    </row>
    <row r="568" spans="1:61" s="183" customFormat="1" ht="20.100000000000001" customHeight="1" x14ac:dyDescent="0.15">
      <c r="A568" s="213">
        <v>558</v>
      </c>
      <c r="B568" s="136"/>
      <c r="C568" s="258"/>
      <c r="D568" s="258"/>
      <c r="E568" s="258"/>
      <c r="F568" s="258"/>
      <c r="G568" s="4"/>
      <c r="H568" s="5"/>
      <c r="I568" s="212"/>
      <c r="J568" s="254" t="str">
        <f>IF($H568="","",VLOOKUP($H568,TSギフト商品コード!$A$1:$H$10000,2,0))</f>
        <v/>
      </c>
      <c r="K568" s="184" t="str">
        <f>IF($H568="","",IF(EXACT(ASC(VLOOKUP($H568,TSギフト商品コード!$A$1:$H$10000,8,0)),1),VLOOKUP($H568,TSギフト商品コード!$A$1:$H$10000,3,0),ROUNDDOWN((1-$I$6)*VLOOKUP($H568,TSギフト商品コード!$A$1:$H$10000,3,0),0)))</f>
        <v/>
      </c>
      <c r="L568" s="185" t="str">
        <f t="shared" si="8"/>
        <v/>
      </c>
      <c r="M568" s="288"/>
      <c r="N568" s="5"/>
      <c r="O568" s="5"/>
      <c r="P568" s="5"/>
      <c r="Q568" s="5"/>
      <c r="R568" s="256"/>
      <c r="S568" s="256"/>
      <c r="T568" s="5"/>
      <c r="U568" s="5"/>
      <c r="V568" s="265"/>
      <c r="W568" s="34"/>
      <c r="X568" s="211" t="str">
        <f>IF($H568="","",IF(EXACT(ASC(VLOOKUP($H568,TSギフト商品コード!$A$2:$H$10000,8,0)),1),VLOOKUP($H568,TSギフト商品コード!$A$2:$H$10000,4,0),IF($I$6=0%,VLOOKUP($H568,TSギフト商品コード!$A$2:$H$10000,4,0),IF($I$6=3%,VLOOKUP($H568,TSギフト商品コード!$A$2:$H$10000,5,0),IF($I$6=5%,VLOOKUP($H568,TSギフト商品コード!$A$2:$H$10000,6,0),IF($I$6=10%,VLOOKUP($H568,TSギフト商品コード!$A$2:$H$10000,7,0),""))))))</f>
        <v/>
      </c>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c r="AX568" s="34"/>
      <c r="AY568" s="34"/>
      <c r="AZ568" s="34"/>
      <c r="BA568" s="34"/>
      <c r="BB568" s="34"/>
      <c r="BC568" s="34"/>
      <c r="BD568" s="34"/>
      <c r="BE568" s="34"/>
      <c r="BF568" s="34"/>
      <c r="BG568" s="34"/>
      <c r="BH568" s="34"/>
      <c r="BI568" s="34"/>
    </row>
    <row r="569" spans="1:61" s="183" customFormat="1" ht="20.100000000000001" customHeight="1" x14ac:dyDescent="0.15">
      <c r="A569" s="213">
        <v>559</v>
      </c>
      <c r="B569" s="136"/>
      <c r="C569" s="258"/>
      <c r="D569" s="258"/>
      <c r="E569" s="258"/>
      <c r="F569" s="258"/>
      <c r="G569" s="4"/>
      <c r="H569" s="5"/>
      <c r="I569" s="212"/>
      <c r="J569" s="254" t="str">
        <f>IF($H569="","",VLOOKUP($H569,TSギフト商品コード!$A$1:$H$10000,2,0))</f>
        <v/>
      </c>
      <c r="K569" s="184" t="str">
        <f>IF($H569="","",IF(EXACT(ASC(VLOOKUP($H569,TSギフト商品コード!$A$1:$H$10000,8,0)),1),VLOOKUP($H569,TSギフト商品コード!$A$1:$H$10000,3,0),ROUNDDOWN((1-$I$6)*VLOOKUP($H569,TSギフト商品コード!$A$1:$H$10000,3,0),0)))</f>
        <v/>
      </c>
      <c r="L569" s="185" t="str">
        <f t="shared" si="8"/>
        <v/>
      </c>
      <c r="M569" s="288"/>
      <c r="N569" s="5"/>
      <c r="O569" s="5"/>
      <c r="P569" s="5"/>
      <c r="Q569" s="5"/>
      <c r="R569" s="256"/>
      <c r="S569" s="256"/>
      <c r="T569" s="5"/>
      <c r="U569" s="5"/>
      <c r="V569" s="265"/>
      <c r="W569" s="34"/>
      <c r="X569" s="211" t="str">
        <f>IF($H569="","",IF(EXACT(ASC(VLOOKUP($H569,TSギフト商品コード!$A$2:$H$10000,8,0)),1),VLOOKUP($H569,TSギフト商品コード!$A$2:$H$10000,4,0),IF($I$6=0%,VLOOKUP($H569,TSギフト商品コード!$A$2:$H$10000,4,0),IF($I$6=3%,VLOOKUP($H569,TSギフト商品コード!$A$2:$H$10000,5,0),IF($I$6=5%,VLOOKUP($H569,TSギフト商品コード!$A$2:$H$10000,6,0),IF($I$6=10%,VLOOKUP($H569,TSギフト商品コード!$A$2:$H$10000,7,0),""))))))</f>
        <v/>
      </c>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c r="AX569" s="34"/>
      <c r="AY569" s="34"/>
      <c r="AZ569" s="34"/>
      <c r="BA569" s="34"/>
      <c r="BB569" s="34"/>
      <c r="BC569" s="34"/>
      <c r="BD569" s="34"/>
      <c r="BE569" s="34"/>
      <c r="BF569" s="34"/>
      <c r="BG569" s="34"/>
      <c r="BH569" s="34"/>
      <c r="BI569" s="34"/>
    </row>
    <row r="570" spans="1:61" s="183" customFormat="1" ht="20.100000000000001" customHeight="1" x14ac:dyDescent="0.15">
      <c r="A570" s="213">
        <v>560</v>
      </c>
      <c r="B570" s="136"/>
      <c r="C570" s="258"/>
      <c r="D570" s="258"/>
      <c r="E570" s="258"/>
      <c r="F570" s="258"/>
      <c r="G570" s="4"/>
      <c r="H570" s="5"/>
      <c r="I570" s="212"/>
      <c r="J570" s="254" t="str">
        <f>IF($H570="","",VLOOKUP($H570,TSギフト商品コード!$A$1:$H$10000,2,0))</f>
        <v/>
      </c>
      <c r="K570" s="184" t="str">
        <f>IF($H570="","",IF(EXACT(ASC(VLOOKUP($H570,TSギフト商品コード!$A$1:$H$10000,8,0)),1),VLOOKUP($H570,TSギフト商品コード!$A$1:$H$10000,3,0),ROUNDDOWN((1-$I$6)*VLOOKUP($H570,TSギフト商品コード!$A$1:$H$10000,3,0),0)))</f>
        <v/>
      </c>
      <c r="L570" s="185" t="str">
        <f t="shared" si="8"/>
        <v/>
      </c>
      <c r="M570" s="288"/>
      <c r="N570" s="5"/>
      <c r="O570" s="5"/>
      <c r="P570" s="5"/>
      <c r="Q570" s="5"/>
      <c r="R570" s="256"/>
      <c r="S570" s="256"/>
      <c r="T570" s="5"/>
      <c r="U570" s="5"/>
      <c r="V570" s="265"/>
      <c r="W570" s="34"/>
      <c r="X570" s="211" t="str">
        <f>IF($H570="","",IF(EXACT(ASC(VLOOKUP($H570,TSギフト商品コード!$A$2:$H$10000,8,0)),1),VLOOKUP($H570,TSギフト商品コード!$A$2:$H$10000,4,0),IF($I$6=0%,VLOOKUP($H570,TSギフト商品コード!$A$2:$H$10000,4,0),IF($I$6=3%,VLOOKUP($H570,TSギフト商品コード!$A$2:$H$10000,5,0),IF($I$6=5%,VLOOKUP($H570,TSギフト商品コード!$A$2:$H$10000,6,0),IF($I$6=10%,VLOOKUP($H570,TSギフト商品コード!$A$2:$H$10000,7,0),""))))))</f>
        <v/>
      </c>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4"/>
      <c r="AZ570" s="34"/>
      <c r="BA570" s="34"/>
      <c r="BB570" s="34"/>
      <c r="BC570" s="34"/>
      <c r="BD570" s="34"/>
      <c r="BE570" s="34"/>
      <c r="BF570" s="34"/>
      <c r="BG570" s="34"/>
      <c r="BH570" s="34"/>
      <c r="BI570" s="34"/>
    </row>
    <row r="571" spans="1:61" s="183" customFormat="1" ht="20.100000000000001" customHeight="1" x14ac:dyDescent="0.15">
      <c r="A571" s="213">
        <v>561</v>
      </c>
      <c r="B571" s="136"/>
      <c r="C571" s="258"/>
      <c r="D571" s="258"/>
      <c r="E571" s="258"/>
      <c r="F571" s="258"/>
      <c r="G571" s="4"/>
      <c r="H571" s="5"/>
      <c r="I571" s="212"/>
      <c r="J571" s="254" t="str">
        <f>IF($H571="","",VLOOKUP($H571,TSギフト商品コード!$A$1:$H$10000,2,0))</f>
        <v/>
      </c>
      <c r="K571" s="184" t="str">
        <f>IF($H571="","",IF(EXACT(ASC(VLOOKUP($H571,TSギフト商品コード!$A$1:$H$10000,8,0)),1),VLOOKUP($H571,TSギフト商品コード!$A$1:$H$10000,3,0),ROUNDDOWN((1-$I$6)*VLOOKUP($H571,TSギフト商品コード!$A$1:$H$10000,3,0),0)))</f>
        <v/>
      </c>
      <c r="L571" s="185" t="str">
        <f t="shared" si="8"/>
        <v/>
      </c>
      <c r="M571" s="288"/>
      <c r="N571" s="5"/>
      <c r="O571" s="5"/>
      <c r="P571" s="5"/>
      <c r="Q571" s="5"/>
      <c r="R571" s="256"/>
      <c r="S571" s="256"/>
      <c r="T571" s="5"/>
      <c r="U571" s="5"/>
      <c r="V571" s="265"/>
      <c r="W571" s="34"/>
      <c r="X571" s="211" t="str">
        <f>IF($H571="","",IF(EXACT(ASC(VLOOKUP($H571,TSギフト商品コード!$A$2:$H$10000,8,0)),1),VLOOKUP($H571,TSギフト商品コード!$A$2:$H$10000,4,0),IF($I$6=0%,VLOOKUP($H571,TSギフト商品コード!$A$2:$H$10000,4,0),IF($I$6=3%,VLOOKUP($H571,TSギフト商品コード!$A$2:$H$10000,5,0),IF($I$6=5%,VLOOKUP($H571,TSギフト商品コード!$A$2:$H$10000,6,0),IF($I$6=10%,VLOOKUP($H571,TSギフト商品コード!$A$2:$H$10000,7,0),""))))))</f>
        <v/>
      </c>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4"/>
      <c r="AZ571" s="34"/>
      <c r="BA571" s="34"/>
      <c r="BB571" s="34"/>
      <c r="BC571" s="34"/>
      <c r="BD571" s="34"/>
      <c r="BE571" s="34"/>
      <c r="BF571" s="34"/>
      <c r="BG571" s="34"/>
      <c r="BH571" s="34"/>
      <c r="BI571" s="34"/>
    </row>
    <row r="572" spans="1:61" s="183" customFormat="1" ht="20.100000000000001" customHeight="1" x14ac:dyDescent="0.15">
      <c r="A572" s="213">
        <v>562</v>
      </c>
      <c r="B572" s="136"/>
      <c r="C572" s="258"/>
      <c r="D572" s="258"/>
      <c r="E572" s="258"/>
      <c r="F572" s="258"/>
      <c r="G572" s="4"/>
      <c r="H572" s="5"/>
      <c r="I572" s="212"/>
      <c r="J572" s="254" t="str">
        <f>IF($H572="","",VLOOKUP($H572,TSギフト商品コード!$A$1:$H$10000,2,0))</f>
        <v/>
      </c>
      <c r="K572" s="184" t="str">
        <f>IF($H572="","",IF(EXACT(ASC(VLOOKUP($H572,TSギフト商品コード!$A$1:$H$10000,8,0)),1),VLOOKUP($H572,TSギフト商品コード!$A$1:$H$10000,3,0),ROUNDDOWN((1-$I$6)*VLOOKUP($H572,TSギフト商品コード!$A$1:$H$10000,3,0),0)))</f>
        <v/>
      </c>
      <c r="L572" s="185" t="str">
        <f t="shared" si="8"/>
        <v/>
      </c>
      <c r="M572" s="288"/>
      <c r="N572" s="5"/>
      <c r="O572" s="5"/>
      <c r="P572" s="5"/>
      <c r="Q572" s="5"/>
      <c r="R572" s="256"/>
      <c r="S572" s="256"/>
      <c r="T572" s="5"/>
      <c r="U572" s="5"/>
      <c r="V572" s="265"/>
      <c r="W572" s="34"/>
      <c r="X572" s="211" t="str">
        <f>IF($H572="","",IF(EXACT(ASC(VLOOKUP($H572,TSギフト商品コード!$A$2:$H$10000,8,0)),1),VLOOKUP($H572,TSギフト商品コード!$A$2:$H$10000,4,0),IF($I$6=0%,VLOOKUP($H572,TSギフト商品コード!$A$2:$H$10000,4,0),IF($I$6=3%,VLOOKUP($H572,TSギフト商品コード!$A$2:$H$10000,5,0),IF($I$6=5%,VLOOKUP($H572,TSギフト商品コード!$A$2:$H$10000,6,0),IF($I$6=10%,VLOOKUP($H572,TSギフト商品コード!$A$2:$H$10000,7,0),""))))))</f>
        <v/>
      </c>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4"/>
      <c r="AZ572" s="34"/>
      <c r="BA572" s="34"/>
      <c r="BB572" s="34"/>
      <c r="BC572" s="34"/>
      <c r="BD572" s="34"/>
      <c r="BE572" s="34"/>
      <c r="BF572" s="34"/>
      <c r="BG572" s="34"/>
      <c r="BH572" s="34"/>
      <c r="BI572" s="34"/>
    </row>
    <row r="573" spans="1:61" s="183" customFormat="1" ht="20.100000000000001" customHeight="1" x14ac:dyDescent="0.15">
      <c r="A573" s="213">
        <v>563</v>
      </c>
      <c r="B573" s="136"/>
      <c r="C573" s="258"/>
      <c r="D573" s="258"/>
      <c r="E573" s="258"/>
      <c r="F573" s="258"/>
      <c r="G573" s="4"/>
      <c r="H573" s="5"/>
      <c r="I573" s="212"/>
      <c r="J573" s="254" t="str">
        <f>IF($H573="","",VLOOKUP($H573,TSギフト商品コード!$A$1:$H$10000,2,0))</f>
        <v/>
      </c>
      <c r="K573" s="184" t="str">
        <f>IF($H573="","",IF(EXACT(ASC(VLOOKUP($H573,TSギフト商品コード!$A$1:$H$10000,8,0)),1),VLOOKUP($H573,TSギフト商品コード!$A$1:$H$10000,3,0),ROUNDDOWN((1-$I$6)*VLOOKUP($H573,TSギフト商品コード!$A$1:$H$10000,3,0),0)))</f>
        <v/>
      </c>
      <c r="L573" s="185" t="str">
        <f t="shared" si="8"/>
        <v/>
      </c>
      <c r="M573" s="288"/>
      <c r="N573" s="5"/>
      <c r="O573" s="5"/>
      <c r="P573" s="5"/>
      <c r="Q573" s="5"/>
      <c r="R573" s="256"/>
      <c r="S573" s="256"/>
      <c r="T573" s="5"/>
      <c r="U573" s="5"/>
      <c r="V573" s="265"/>
      <c r="W573" s="34"/>
      <c r="X573" s="211" t="str">
        <f>IF($H573="","",IF(EXACT(ASC(VLOOKUP($H573,TSギフト商品コード!$A$2:$H$10000,8,0)),1),VLOOKUP($H573,TSギフト商品コード!$A$2:$H$10000,4,0),IF($I$6=0%,VLOOKUP($H573,TSギフト商品コード!$A$2:$H$10000,4,0),IF($I$6=3%,VLOOKUP($H573,TSギフト商品コード!$A$2:$H$10000,5,0),IF($I$6=5%,VLOOKUP($H573,TSギフト商品コード!$A$2:$H$10000,6,0),IF($I$6=10%,VLOOKUP($H573,TSギフト商品コード!$A$2:$H$10000,7,0),""))))))</f>
        <v/>
      </c>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c r="AY573" s="34"/>
      <c r="AZ573" s="34"/>
      <c r="BA573" s="34"/>
      <c r="BB573" s="34"/>
      <c r="BC573" s="34"/>
      <c r="BD573" s="34"/>
      <c r="BE573" s="34"/>
      <c r="BF573" s="34"/>
      <c r="BG573" s="34"/>
      <c r="BH573" s="34"/>
      <c r="BI573" s="34"/>
    </row>
    <row r="574" spans="1:61" s="183" customFormat="1" ht="20.100000000000001" customHeight="1" x14ac:dyDescent="0.15">
      <c r="A574" s="213">
        <v>564</v>
      </c>
      <c r="B574" s="136"/>
      <c r="C574" s="258"/>
      <c r="D574" s="258"/>
      <c r="E574" s="258"/>
      <c r="F574" s="258"/>
      <c r="G574" s="4"/>
      <c r="H574" s="5"/>
      <c r="I574" s="212"/>
      <c r="J574" s="254" t="str">
        <f>IF($H574="","",VLOOKUP($H574,TSギフト商品コード!$A$1:$H$10000,2,0))</f>
        <v/>
      </c>
      <c r="K574" s="184" t="str">
        <f>IF($H574="","",IF(EXACT(ASC(VLOOKUP($H574,TSギフト商品コード!$A$1:$H$10000,8,0)),1),VLOOKUP($H574,TSギフト商品コード!$A$1:$H$10000,3,0),ROUNDDOWN((1-$I$6)*VLOOKUP($H574,TSギフト商品コード!$A$1:$H$10000,3,0),0)))</f>
        <v/>
      </c>
      <c r="L574" s="185" t="str">
        <f t="shared" si="8"/>
        <v/>
      </c>
      <c r="M574" s="288"/>
      <c r="N574" s="5"/>
      <c r="O574" s="5"/>
      <c r="P574" s="5"/>
      <c r="Q574" s="5"/>
      <c r="R574" s="256"/>
      <c r="S574" s="256"/>
      <c r="T574" s="5"/>
      <c r="U574" s="5"/>
      <c r="V574" s="265"/>
      <c r="W574" s="34"/>
      <c r="X574" s="211" t="str">
        <f>IF($H574="","",IF(EXACT(ASC(VLOOKUP($H574,TSギフト商品コード!$A$2:$H$10000,8,0)),1),VLOOKUP($H574,TSギフト商品コード!$A$2:$H$10000,4,0),IF($I$6=0%,VLOOKUP($H574,TSギフト商品コード!$A$2:$H$10000,4,0),IF($I$6=3%,VLOOKUP($H574,TSギフト商品コード!$A$2:$H$10000,5,0),IF($I$6=5%,VLOOKUP($H574,TSギフト商品コード!$A$2:$H$10000,6,0),IF($I$6=10%,VLOOKUP($H574,TSギフト商品コード!$A$2:$H$10000,7,0),""))))))</f>
        <v/>
      </c>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c r="AX574" s="34"/>
      <c r="AY574" s="34"/>
      <c r="AZ574" s="34"/>
      <c r="BA574" s="34"/>
      <c r="BB574" s="34"/>
      <c r="BC574" s="34"/>
      <c r="BD574" s="34"/>
      <c r="BE574" s="34"/>
      <c r="BF574" s="34"/>
      <c r="BG574" s="34"/>
      <c r="BH574" s="34"/>
      <c r="BI574" s="34"/>
    </row>
    <row r="575" spans="1:61" s="183" customFormat="1" ht="20.100000000000001" customHeight="1" x14ac:dyDescent="0.15">
      <c r="A575" s="213">
        <v>565</v>
      </c>
      <c r="B575" s="136"/>
      <c r="C575" s="258"/>
      <c r="D575" s="258"/>
      <c r="E575" s="258"/>
      <c r="F575" s="258"/>
      <c r="G575" s="4"/>
      <c r="H575" s="5"/>
      <c r="I575" s="212"/>
      <c r="J575" s="254" t="str">
        <f>IF($H575="","",VLOOKUP($H575,TSギフト商品コード!$A$1:$H$10000,2,0))</f>
        <v/>
      </c>
      <c r="K575" s="184" t="str">
        <f>IF($H575="","",IF(EXACT(ASC(VLOOKUP($H575,TSギフト商品コード!$A$1:$H$10000,8,0)),1),VLOOKUP($H575,TSギフト商品コード!$A$1:$H$10000,3,0),ROUNDDOWN((1-$I$6)*VLOOKUP($H575,TSギフト商品コード!$A$1:$H$10000,3,0),0)))</f>
        <v/>
      </c>
      <c r="L575" s="185" t="str">
        <f t="shared" si="8"/>
        <v/>
      </c>
      <c r="M575" s="288"/>
      <c r="N575" s="5"/>
      <c r="O575" s="5"/>
      <c r="P575" s="5"/>
      <c r="Q575" s="5"/>
      <c r="R575" s="256"/>
      <c r="S575" s="256"/>
      <c r="T575" s="5"/>
      <c r="U575" s="5"/>
      <c r="V575" s="265"/>
      <c r="W575" s="34"/>
      <c r="X575" s="211" t="str">
        <f>IF($H575="","",IF(EXACT(ASC(VLOOKUP($H575,TSギフト商品コード!$A$2:$H$10000,8,0)),1),VLOOKUP($H575,TSギフト商品コード!$A$2:$H$10000,4,0),IF($I$6=0%,VLOOKUP($H575,TSギフト商品コード!$A$2:$H$10000,4,0),IF($I$6=3%,VLOOKUP($H575,TSギフト商品コード!$A$2:$H$10000,5,0),IF($I$6=5%,VLOOKUP($H575,TSギフト商品コード!$A$2:$H$10000,6,0),IF($I$6=10%,VLOOKUP($H575,TSギフト商品コード!$A$2:$H$10000,7,0),""))))))</f>
        <v/>
      </c>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c r="AX575" s="34"/>
      <c r="AY575" s="34"/>
      <c r="AZ575" s="34"/>
      <c r="BA575" s="34"/>
      <c r="BB575" s="34"/>
      <c r="BC575" s="34"/>
      <c r="BD575" s="34"/>
      <c r="BE575" s="34"/>
      <c r="BF575" s="34"/>
      <c r="BG575" s="34"/>
      <c r="BH575" s="34"/>
      <c r="BI575" s="34"/>
    </row>
    <row r="576" spans="1:61" s="183" customFormat="1" ht="20.100000000000001" customHeight="1" x14ac:dyDescent="0.15">
      <c r="A576" s="213">
        <v>566</v>
      </c>
      <c r="B576" s="136"/>
      <c r="C576" s="258"/>
      <c r="D576" s="258"/>
      <c r="E576" s="258"/>
      <c r="F576" s="258"/>
      <c r="G576" s="4"/>
      <c r="H576" s="5"/>
      <c r="I576" s="212"/>
      <c r="J576" s="254" t="str">
        <f>IF($H576="","",VLOOKUP($H576,TSギフト商品コード!$A$1:$H$10000,2,0))</f>
        <v/>
      </c>
      <c r="K576" s="184" t="str">
        <f>IF($H576="","",IF(EXACT(ASC(VLOOKUP($H576,TSギフト商品コード!$A$1:$H$10000,8,0)),1),VLOOKUP($H576,TSギフト商品コード!$A$1:$H$10000,3,0),ROUNDDOWN((1-$I$6)*VLOOKUP($H576,TSギフト商品コード!$A$1:$H$10000,3,0),0)))</f>
        <v/>
      </c>
      <c r="L576" s="185" t="str">
        <f t="shared" si="8"/>
        <v/>
      </c>
      <c r="M576" s="288"/>
      <c r="N576" s="5"/>
      <c r="O576" s="5"/>
      <c r="P576" s="5"/>
      <c r="Q576" s="5"/>
      <c r="R576" s="256"/>
      <c r="S576" s="256"/>
      <c r="T576" s="5"/>
      <c r="U576" s="5"/>
      <c r="V576" s="265"/>
      <c r="W576" s="34"/>
      <c r="X576" s="211" t="str">
        <f>IF($H576="","",IF(EXACT(ASC(VLOOKUP($H576,TSギフト商品コード!$A$2:$H$10000,8,0)),1),VLOOKUP($H576,TSギフト商品コード!$A$2:$H$10000,4,0),IF($I$6=0%,VLOOKUP($H576,TSギフト商品コード!$A$2:$H$10000,4,0),IF($I$6=3%,VLOOKUP($H576,TSギフト商品コード!$A$2:$H$10000,5,0),IF($I$6=5%,VLOOKUP($H576,TSギフト商品コード!$A$2:$H$10000,6,0),IF($I$6=10%,VLOOKUP($H576,TSギフト商品コード!$A$2:$H$10000,7,0),""))))))</f>
        <v/>
      </c>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c r="BG576" s="34"/>
      <c r="BH576" s="34"/>
      <c r="BI576" s="34"/>
    </row>
    <row r="577" spans="1:61" s="183" customFormat="1" ht="20.100000000000001" customHeight="1" x14ac:dyDescent="0.15">
      <c r="A577" s="213">
        <v>567</v>
      </c>
      <c r="B577" s="136"/>
      <c r="C577" s="258"/>
      <c r="D577" s="258"/>
      <c r="E577" s="258"/>
      <c r="F577" s="258"/>
      <c r="G577" s="4"/>
      <c r="H577" s="5"/>
      <c r="I577" s="212"/>
      <c r="J577" s="254" t="str">
        <f>IF($H577="","",VLOOKUP($H577,TSギフト商品コード!$A$1:$H$10000,2,0))</f>
        <v/>
      </c>
      <c r="K577" s="184" t="str">
        <f>IF($H577="","",IF(EXACT(ASC(VLOOKUP($H577,TSギフト商品コード!$A$1:$H$10000,8,0)),1),VLOOKUP($H577,TSギフト商品コード!$A$1:$H$10000,3,0),ROUNDDOWN((1-$I$6)*VLOOKUP($H577,TSギフト商品コード!$A$1:$H$10000,3,0),0)))</f>
        <v/>
      </c>
      <c r="L577" s="185" t="str">
        <f t="shared" si="8"/>
        <v/>
      </c>
      <c r="M577" s="288"/>
      <c r="N577" s="5"/>
      <c r="O577" s="5"/>
      <c r="P577" s="5"/>
      <c r="Q577" s="5"/>
      <c r="R577" s="256"/>
      <c r="S577" s="256"/>
      <c r="T577" s="5"/>
      <c r="U577" s="5"/>
      <c r="V577" s="265"/>
      <c r="W577" s="34"/>
      <c r="X577" s="211" t="str">
        <f>IF($H577="","",IF(EXACT(ASC(VLOOKUP($H577,TSギフト商品コード!$A$2:$H$10000,8,0)),1),VLOOKUP($H577,TSギフト商品コード!$A$2:$H$10000,4,0),IF($I$6=0%,VLOOKUP($H577,TSギフト商品コード!$A$2:$H$10000,4,0),IF($I$6=3%,VLOOKUP($H577,TSギフト商品コード!$A$2:$H$10000,5,0),IF($I$6=5%,VLOOKUP($H577,TSギフト商品コード!$A$2:$H$10000,6,0),IF($I$6=10%,VLOOKUP($H577,TSギフト商品コード!$A$2:$H$10000,7,0),""))))))</f>
        <v/>
      </c>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c r="AX577" s="34"/>
      <c r="AY577" s="34"/>
      <c r="AZ577" s="34"/>
      <c r="BA577" s="34"/>
      <c r="BB577" s="34"/>
      <c r="BC577" s="34"/>
      <c r="BD577" s="34"/>
      <c r="BE577" s="34"/>
      <c r="BF577" s="34"/>
      <c r="BG577" s="34"/>
      <c r="BH577" s="34"/>
      <c r="BI577" s="34"/>
    </row>
    <row r="578" spans="1:61" s="183" customFormat="1" ht="20.100000000000001" customHeight="1" x14ac:dyDescent="0.15">
      <c r="A578" s="213">
        <v>568</v>
      </c>
      <c r="B578" s="136"/>
      <c r="C578" s="258"/>
      <c r="D578" s="258"/>
      <c r="E578" s="258"/>
      <c r="F578" s="258"/>
      <c r="G578" s="4"/>
      <c r="H578" s="5"/>
      <c r="I578" s="212"/>
      <c r="J578" s="254" t="str">
        <f>IF($H578="","",VLOOKUP($H578,TSギフト商品コード!$A$1:$H$10000,2,0))</f>
        <v/>
      </c>
      <c r="K578" s="184" t="str">
        <f>IF($H578="","",IF(EXACT(ASC(VLOOKUP($H578,TSギフト商品コード!$A$1:$H$10000,8,0)),1),VLOOKUP($H578,TSギフト商品コード!$A$1:$H$10000,3,0),ROUNDDOWN((1-$I$6)*VLOOKUP($H578,TSギフト商品コード!$A$1:$H$10000,3,0),0)))</f>
        <v/>
      </c>
      <c r="L578" s="185" t="str">
        <f t="shared" si="8"/>
        <v/>
      </c>
      <c r="M578" s="288"/>
      <c r="N578" s="5"/>
      <c r="O578" s="5"/>
      <c r="P578" s="5"/>
      <c r="Q578" s="5"/>
      <c r="R578" s="256"/>
      <c r="S578" s="256"/>
      <c r="T578" s="5"/>
      <c r="U578" s="5"/>
      <c r="V578" s="265"/>
      <c r="W578" s="34"/>
      <c r="X578" s="211" t="str">
        <f>IF($H578="","",IF(EXACT(ASC(VLOOKUP($H578,TSギフト商品コード!$A$2:$H$10000,8,0)),1),VLOOKUP($H578,TSギフト商品コード!$A$2:$H$10000,4,0),IF($I$6=0%,VLOOKUP($H578,TSギフト商品コード!$A$2:$H$10000,4,0),IF($I$6=3%,VLOOKUP($H578,TSギフト商品コード!$A$2:$H$10000,5,0),IF($I$6=5%,VLOOKUP($H578,TSギフト商品コード!$A$2:$H$10000,6,0),IF($I$6=10%,VLOOKUP($H578,TSギフト商品コード!$A$2:$H$10000,7,0),""))))))</f>
        <v/>
      </c>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c r="AX578" s="34"/>
      <c r="AY578" s="34"/>
      <c r="AZ578" s="34"/>
      <c r="BA578" s="34"/>
      <c r="BB578" s="34"/>
      <c r="BC578" s="34"/>
      <c r="BD578" s="34"/>
      <c r="BE578" s="34"/>
      <c r="BF578" s="34"/>
      <c r="BG578" s="34"/>
      <c r="BH578" s="34"/>
      <c r="BI578" s="34"/>
    </row>
    <row r="579" spans="1:61" s="183" customFormat="1" ht="20.100000000000001" customHeight="1" x14ac:dyDescent="0.15">
      <c r="A579" s="213">
        <v>569</v>
      </c>
      <c r="B579" s="136"/>
      <c r="C579" s="258"/>
      <c r="D579" s="258"/>
      <c r="E579" s="258"/>
      <c r="F579" s="258"/>
      <c r="G579" s="4"/>
      <c r="H579" s="5"/>
      <c r="I579" s="212"/>
      <c r="J579" s="254" t="str">
        <f>IF($H579="","",VLOOKUP($H579,TSギフト商品コード!$A$1:$H$10000,2,0))</f>
        <v/>
      </c>
      <c r="K579" s="184" t="str">
        <f>IF($H579="","",IF(EXACT(ASC(VLOOKUP($H579,TSギフト商品コード!$A$1:$H$10000,8,0)),1),VLOOKUP($H579,TSギフト商品コード!$A$1:$H$10000,3,0),ROUNDDOWN((1-$I$6)*VLOOKUP($H579,TSギフト商品コード!$A$1:$H$10000,3,0),0)))</f>
        <v/>
      </c>
      <c r="L579" s="185" t="str">
        <f t="shared" si="8"/>
        <v/>
      </c>
      <c r="M579" s="288"/>
      <c r="N579" s="5"/>
      <c r="O579" s="5"/>
      <c r="P579" s="5"/>
      <c r="Q579" s="5"/>
      <c r="R579" s="256"/>
      <c r="S579" s="256"/>
      <c r="T579" s="5"/>
      <c r="U579" s="5"/>
      <c r="V579" s="265"/>
      <c r="W579" s="34"/>
      <c r="X579" s="211" t="str">
        <f>IF($H579="","",IF(EXACT(ASC(VLOOKUP($H579,TSギフト商品コード!$A$2:$H$10000,8,0)),1),VLOOKUP($H579,TSギフト商品コード!$A$2:$H$10000,4,0),IF($I$6=0%,VLOOKUP($H579,TSギフト商品コード!$A$2:$H$10000,4,0),IF($I$6=3%,VLOOKUP($H579,TSギフト商品コード!$A$2:$H$10000,5,0),IF($I$6=5%,VLOOKUP($H579,TSギフト商品コード!$A$2:$H$10000,6,0),IF($I$6=10%,VLOOKUP($H579,TSギフト商品コード!$A$2:$H$10000,7,0),""))))))</f>
        <v/>
      </c>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c r="AX579" s="34"/>
      <c r="AY579" s="34"/>
      <c r="AZ579" s="34"/>
      <c r="BA579" s="34"/>
      <c r="BB579" s="34"/>
      <c r="BC579" s="34"/>
      <c r="BD579" s="34"/>
      <c r="BE579" s="34"/>
      <c r="BF579" s="34"/>
      <c r="BG579" s="34"/>
      <c r="BH579" s="34"/>
      <c r="BI579" s="34"/>
    </row>
    <row r="580" spans="1:61" s="183" customFormat="1" ht="20.100000000000001" customHeight="1" x14ac:dyDescent="0.15">
      <c r="A580" s="213">
        <v>570</v>
      </c>
      <c r="B580" s="136"/>
      <c r="C580" s="258"/>
      <c r="D580" s="258"/>
      <c r="E580" s="258"/>
      <c r="F580" s="258"/>
      <c r="G580" s="4"/>
      <c r="H580" s="5"/>
      <c r="I580" s="212"/>
      <c r="J580" s="254" t="str">
        <f>IF($H580="","",VLOOKUP($H580,TSギフト商品コード!$A$1:$H$10000,2,0))</f>
        <v/>
      </c>
      <c r="K580" s="184" t="str">
        <f>IF($H580="","",IF(EXACT(ASC(VLOOKUP($H580,TSギフト商品コード!$A$1:$H$10000,8,0)),1),VLOOKUP($H580,TSギフト商品コード!$A$1:$H$10000,3,0),ROUNDDOWN((1-$I$6)*VLOOKUP($H580,TSギフト商品コード!$A$1:$H$10000,3,0),0)))</f>
        <v/>
      </c>
      <c r="L580" s="185" t="str">
        <f t="shared" si="8"/>
        <v/>
      </c>
      <c r="M580" s="288"/>
      <c r="N580" s="5"/>
      <c r="O580" s="5"/>
      <c r="P580" s="5"/>
      <c r="Q580" s="5"/>
      <c r="R580" s="256"/>
      <c r="S580" s="256"/>
      <c r="T580" s="5"/>
      <c r="U580" s="5"/>
      <c r="V580" s="265"/>
      <c r="W580" s="34"/>
      <c r="X580" s="211" t="str">
        <f>IF($H580="","",IF(EXACT(ASC(VLOOKUP($H580,TSギフト商品コード!$A$2:$H$10000,8,0)),1),VLOOKUP($H580,TSギフト商品コード!$A$2:$H$10000,4,0),IF($I$6=0%,VLOOKUP($H580,TSギフト商品コード!$A$2:$H$10000,4,0),IF($I$6=3%,VLOOKUP($H580,TSギフト商品コード!$A$2:$H$10000,5,0),IF($I$6=5%,VLOOKUP($H580,TSギフト商品コード!$A$2:$H$10000,6,0),IF($I$6=10%,VLOOKUP($H580,TSギフト商品コード!$A$2:$H$10000,7,0),""))))))</f>
        <v/>
      </c>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row>
    <row r="581" spans="1:61" s="183" customFormat="1" ht="20.100000000000001" customHeight="1" x14ac:dyDescent="0.15">
      <c r="A581" s="213">
        <v>571</v>
      </c>
      <c r="B581" s="136"/>
      <c r="C581" s="258"/>
      <c r="D581" s="258"/>
      <c r="E581" s="258"/>
      <c r="F581" s="258"/>
      <c r="G581" s="4"/>
      <c r="H581" s="5"/>
      <c r="I581" s="212"/>
      <c r="J581" s="254" t="str">
        <f>IF($H581="","",VLOOKUP($H581,TSギフト商品コード!$A$1:$H$10000,2,0))</f>
        <v/>
      </c>
      <c r="K581" s="184" t="str">
        <f>IF($H581="","",IF(EXACT(ASC(VLOOKUP($H581,TSギフト商品コード!$A$1:$H$10000,8,0)),1),VLOOKUP($H581,TSギフト商品コード!$A$1:$H$10000,3,0),ROUNDDOWN((1-$I$6)*VLOOKUP($H581,TSギフト商品コード!$A$1:$H$10000,3,0),0)))</f>
        <v/>
      </c>
      <c r="L581" s="185" t="str">
        <f t="shared" si="8"/>
        <v/>
      </c>
      <c r="M581" s="288"/>
      <c r="N581" s="5"/>
      <c r="O581" s="5"/>
      <c r="P581" s="5"/>
      <c r="Q581" s="5"/>
      <c r="R581" s="256"/>
      <c r="S581" s="256"/>
      <c r="T581" s="5"/>
      <c r="U581" s="5"/>
      <c r="V581" s="265"/>
      <c r="W581" s="34"/>
      <c r="X581" s="211" t="str">
        <f>IF($H581="","",IF(EXACT(ASC(VLOOKUP($H581,TSギフト商品コード!$A$2:$H$10000,8,0)),1),VLOOKUP($H581,TSギフト商品コード!$A$2:$H$10000,4,0),IF($I$6=0%,VLOOKUP($H581,TSギフト商品コード!$A$2:$H$10000,4,0),IF($I$6=3%,VLOOKUP($H581,TSギフト商品コード!$A$2:$H$10000,5,0),IF($I$6=5%,VLOOKUP($H581,TSギフト商品コード!$A$2:$H$10000,6,0),IF($I$6=10%,VLOOKUP($H581,TSギフト商品コード!$A$2:$H$10000,7,0),""))))))</f>
        <v/>
      </c>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c r="BG581" s="34"/>
      <c r="BH581" s="34"/>
      <c r="BI581" s="34"/>
    </row>
    <row r="582" spans="1:61" s="183" customFormat="1" ht="20.100000000000001" customHeight="1" x14ac:dyDescent="0.15">
      <c r="A582" s="213">
        <v>572</v>
      </c>
      <c r="B582" s="136"/>
      <c r="C582" s="258"/>
      <c r="D582" s="258"/>
      <c r="E582" s="258"/>
      <c r="F582" s="258"/>
      <c r="G582" s="4"/>
      <c r="H582" s="5"/>
      <c r="I582" s="212"/>
      <c r="J582" s="254" t="str">
        <f>IF($H582="","",VLOOKUP($H582,TSギフト商品コード!$A$1:$H$10000,2,0))</f>
        <v/>
      </c>
      <c r="K582" s="184" t="str">
        <f>IF($H582="","",IF(EXACT(ASC(VLOOKUP($H582,TSギフト商品コード!$A$1:$H$10000,8,0)),1),VLOOKUP($H582,TSギフト商品コード!$A$1:$H$10000,3,0),ROUNDDOWN((1-$I$6)*VLOOKUP($H582,TSギフト商品コード!$A$1:$H$10000,3,0),0)))</f>
        <v/>
      </c>
      <c r="L582" s="185" t="str">
        <f t="shared" si="8"/>
        <v/>
      </c>
      <c r="M582" s="288"/>
      <c r="N582" s="5"/>
      <c r="O582" s="5"/>
      <c r="P582" s="5"/>
      <c r="Q582" s="5"/>
      <c r="R582" s="256"/>
      <c r="S582" s="256"/>
      <c r="T582" s="5"/>
      <c r="U582" s="5"/>
      <c r="V582" s="265"/>
      <c r="W582" s="34"/>
      <c r="X582" s="211" t="str">
        <f>IF($H582="","",IF(EXACT(ASC(VLOOKUP($H582,TSギフト商品コード!$A$2:$H$10000,8,0)),1),VLOOKUP($H582,TSギフト商品コード!$A$2:$H$10000,4,0),IF($I$6=0%,VLOOKUP($H582,TSギフト商品コード!$A$2:$H$10000,4,0),IF($I$6=3%,VLOOKUP($H582,TSギフト商品コード!$A$2:$H$10000,5,0),IF($I$6=5%,VLOOKUP($H582,TSギフト商品コード!$A$2:$H$10000,6,0),IF($I$6=10%,VLOOKUP($H582,TSギフト商品コード!$A$2:$H$10000,7,0),""))))))</f>
        <v/>
      </c>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c r="AZ582" s="34"/>
      <c r="BA582" s="34"/>
      <c r="BB582" s="34"/>
      <c r="BC582" s="34"/>
      <c r="BD582" s="34"/>
      <c r="BE582" s="34"/>
      <c r="BF582" s="34"/>
      <c r="BG582" s="34"/>
      <c r="BH582" s="34"/>
      <c r="BI582" s="34"/>
    </row>
    <row r="583" spans="1:61" s="183" customFormat="1" ht="20.100000000000001" customHeight="1" x14ac:dyDescent="0.15">
      <c r="A583" s="213">
        <v>573</v>
      </c>
      <c r="B583" s="136"/>
      <c r="C583" s="258"/>
      <c r="D583" s="258"/>
      <c r="E583" s="258"/>
      <c r="F583" s="258"/>
      <c r="G583" s="4"/>
      <c r="H583" s="5"/>
      <c r="I583" s="212"/>
      <c r="J583" s="254" t="str">
        <f>IF($H583="","",VLOOKUP($H583,TSギフト商品コード!$A$1:$H$10000,2,0))</f>
        <v/>
      </c>
      <c r="K583" s="184" t="str">
        <f>IF($H583="","",IF(EXACT(ASC(VLOOKUP($H583,TSギフト商品コード!$A$1:$H$10000,8,0)),1),VLOOKUP($H583,TSギフト商品コード!$A$1:$H$10000,3,0),ROUNDDOWN((1-$I$6)*VLOOKUP($H583,TSギフト商品コード!$A$1:$H$10000,3,0),0)))</f>
        <v/>
      </c>
      <c r="L583" s="185" t="str">
        <f t="shared" si="8"/>
        <v/>
      </c>
      <c r="M583" s="288"/>
      <c r="N583" s="5"/>
      <c r="O583" s="5"/>
      <c r="P583" s="5"/>
      <c r="Q583" s="5"/>
      <c r="R583" s="256"/>
      <c r="S583" s="256"/>
      <c r="T583" s="5"/>
      <c r="U583" s="5"/>
      <c r="V583" s="265"/>
      <c r="W583" s="34"/>
      <c r="X583" s="211" t="str">
        <f>IF($H583="","",IF(EXACT(ASC(VLOOKUP($H583,TSギフト商品コード!$A$2:$H$10000,8,0)),1),VLOOKUP($H583,TSギフト商品コード!$A$2:$H$10000,4,0),IF($I$6=0%,VLOOKUP($H583,TSギフト商品コード!$A$2:$H$10000,4,0),IF($I$6=3%,VLOOKUP($H583,TSギフト商品コード!$A$2:$H$10000,5,0),IF($I$6=5%,VLOOKUP($H583,TSギフト商品コード!$A$2:$H$10000,6,0),IF($I$6=10%,VLOOKUP($H583,TSギフト商品コード!$A$2:$H$10000,7,0),""))))))</f>
        <v/>
      </c>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A583" s="34"/>
      <c r="BB583" s="34"/>
      <c r="BC583" s="34"/>
      <c r="BD583" s="34"/>
      <c r="BE583" s="34"/>
      <c r="BF583" s="34"/>
      <c r="BG583" s="34"/>
      <c r="BH583" s="34"/>
      <c r="BI583" s="34"/>
    </row>
    <row r="584" spans="1:61" s="183" customFormat="1" ht="20.100000000000001" customHeight="1" x14ac:dyDescent="0.15">
      <c r="A584" s="213">
        <v>574</v>
      </c>
      <c r="B584" s="136"/>
      <c r="C584" s="258"/>
      <c r="D584" s="258"/>
      <c r="E584" s="258"/>
      <c r="F584" s="258"/>
      <c r="G584" s="4"/>
      <c r="H584" s="5"/>
      <c r="I584" s="212"/>
      <c r="J584" s="254" t="str">
        <f>IF($H584="","",VLOOKUP($H584,TSギフト商品コード!$A$1:$H$10000,2,0))</f>
        <v/>
      </c>
      <c r="K584" s="184" t="str">
        <f>IF($H584="","",IF(EXACT(ASC(VLOOKUP($H584,TSギフト商品コード!$A$1:$H$10000,8,0)),1),VLOOKUP($H584,TSギフト商品コード!$A$1:$H$10000,3,0),ROUNDDOWN((1-$I$6)*VLOOKUP($H584,TSギフト商品コード!$A$1:$H$10000,3,0),0)))</f>
        <v/>
      </c>
      <c r="L584" s="185" t="str">
        <f t="shared" si="8"/>
        <v/>
      </c>
      <c r="M584" s="288"/>
      <c r="N584" s="5"/>
      <c r="O584" s="5"/>
      <c r="P584" s="5"/>
      <c r="Q584" s="5"/>
      <c r="R584" s="256"/>
      <c r="S584" s="256"/>
      <c r="T584" s="5"/>
      <c r="U584" s="5"/>
      <c r="V584" s="265"/>
      <c r="W584" s="34"/>
      <c r="X584" s="211" t="str">
        <f>IF($H584="","",IF(EXACT(ASC(VLOOKUP($H584,TSギフト商品コード!$A$2:$H$10000,8,0)),1),VLOOKUP($H584,TSギフト商品コード!$A$2:$H$10000,4,0),IF($I$6=0%,VLOOKUP($H584,TSギフト商品コード!$A$2:$H$10000,4,0),IF($I$6=3%,VLOOKUP($H584,TSギフト商品コード!$A$2:$H$10000,5,0),IF($I$6=5%,VLOOKUP($H584,TSギフト商品コード!$A$2:$H$10000,6,0),IF($I$6=10%,VLOOKUP($H584,TSギフト商品コード!$A$2:$H$10000,7,0),""))))))</f>
        <v/>
      </c>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c r="AZ584" s="34"/>
      <c r="BA584" s="34"/>
      <c r="BB584" s="34"/>
      <c r="BC584" s="34"/>
      <c r="BD584" s="34"/>
      <c r="BE584" s="34"/>
      <c r="BF584" s="34"/>
      <c r="BG584" s="34"/>
      <c r="BH584" s="34"/>
      <c r="BI584" s="34"/>
    </row>
    <row r="585" spans="1:61" s="183" customFormat="1" ht="20.100000000000001" customHeight="1" x14ac:dyDescent="0.15">
      <c r="A585" s="213">
        <v>575</v>
      </c>
      <c r="B585" s="136"/>
      <c r="C585" s="258"/>
      <c r="D585" s="258"/>
      <c r="E585" s="258"/>
      <c r="F585" s="258"/>
      <c r="G585" s="4"/>
      <c r="H585" s="5"/>
      <c r="I585" s="212"/>
      <c r="J585" s="254" t="str">
        <f>IF($H585="","",VLOOKUP($H585,TSギフト商品コード!$A$1:$H$10000,2,0))</f>
        <v/>
      </c>
      <c r="K585" s="184" t="str">
        <f>IF($H585="","",IF(EXACT(ASC(VLOOKUP($H585,TSギフト商品コード!$A$1:$H$10000,8,0)),1),VLOOKUP($H585,TSギフト商品コード!$A$1:$H$10000,3,0),ROUNDDOWN((1-$I$6)*VLOOKUP($H585,TSギフト商品コード!$A$1:$H$10000,3,0),0)))</f>
        <v/>
      </c>
      <c r="L585" s="185" t="str">
        <f t="shared" si="8"/>
        <v/>
      </c>
      <c r="M585" s="288"/>
      <c r="N585" s="5"/>
      <c r="O585" s="5"/>
      <c r="P585" s="5"/>
      <c r="Q585" s="5"/>
      <c r="R585" s="256"/>
      <c r="S585" s="256"/>
      <c r="T585" s="5"/>
      <c r="U585" s="5"/>
      <c r="V585" s="265"/>
      <c r="W585" s="34"/>
      <c r="X585" s="211" t="str">
        <f>IF($H585="","",IF(EXACT(ASC(VLOOKUP($H585,TSギフト商品コード!$A$2:$H$10000,8,0)),1),VLOOKUP($H585,TSギフト商品コード!$A$2:$H$10000,4,0),IF($I$6=0%,VLOOKUP($H585,TSギフト商品コード!$A$2:$H$10000,4,0),IF($I$6=3%,VLOOKUP($H585,TSギフト商品コード!$A$2:$H$10000,5,0),IF($I$6=5%,VLOOKUP($H585,TSギフト商品コード!$A$2:$H$10000,6,0),IF($I$6=10%,VLOOKUP($H585,TSギフト商品コード!$A$2:$H$10000,7,0),""))))))</f>
        <v/>
      </c>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c r="AX585" s="34"/>
      <c r="AY585" s="34"/>
      <c r="AZ585" s="34"/>
      <c r="BA585" s="34"/>
      <c r="BB585" s="34"/>
      <c r="BC585" s="34"/>
      <c r="BD585" s="34"/>
      <c r="BE585" s="34"/>
      <c r="BF585" s="34"/>
      <c r="BG585" s="34"/>
      <c r="BH585" s="34"/>
      <c r="BI585" s="34"/>
    </row>
    <row r="586" spans="1:61" s="183" customFormat="1" ht="20.100000000000001" customHeight="1" x14ac:dyDescent="0.15">
      <c r="A586" s="213">
        <v>576</v>
      </c>
      <c r="B586" s="136"/>
      <c r="C586" s="258"/>
      <c r="D586" s="258"/>
      <c r="E586" s="258"/>
      <c r="F586" s="258"/>
      <c r="G586" s="4"/>
      <c r="H586" s="5"/>
      <c r="I586" s="212"/>
      <c r="J586" s="254" t="str">
        <f>IF($H586="","",VLOOKUP($H586,TSギフト商品コード!$A$1:$H$10000,2,0))</f>
        <v/>
      </c>
      <c r="K586" s="184" t="str">
        <f>IF($H586="","",IF(EXACT(ASC(VLOOKUP($H586,TSギフト商品コード!$A$1:$H$10000,8,0)),1),VLOOKUP($H586,TSギフト商品コード!$A$1:$H$10000,3,0),ROUNDDOWN((1-$I$6)*VLOOKUP($H586,TSギフト商品コード!$A$1:$H$10000,3,0),0)))</f>
        <v/>
      </c>
      <c r="L586" s="185" t="str">
        <f t="shared" si="8"/>
        <v/>
      </c>
      <c r="M586" s="288"/>
      <c r="N586" s="5"/>
      <c r="O586" s="5"/>
      <c r="P586" s="5"/>
      <c r="Q586" s="5"/>
      <c r="R586" s="256"/>
      <c r="S586" s="256"/>
      <c r="T586" s="5"/>
      <c r="U586" s="5"/>
      <c r="V586" s="265"/>
      <c r="W586" s="34"/>
      <c r="X586" s="211" t="str">
        <f>IF($H586="","",IF(EXACT(ASC(VLOOKUP($H586,TSギフト商品コード!$A$2:$H$10000,8,0)),1),VLOOKUP($H586,TSギフト商品コード!$A$2:$H$10000,4,0),IF($I$6=0%,VLOOKUP($H586,TSギフト商品コード!$A$2:$H$10000,4,0),IF($I$6=3%,VLOOKUP($H586,TSギフト商品コード!$A$2:$H$10000,5,0),IF($I$6=5%,VLOOKUP($H586,TSギフト商品コード!$A$2:$H$10000,6,0),IF($I$6=10%,VLOOKUP($H586,TSギフト商品コード!$A$2:$H$10000,7,0),""))))))</f>
        <v/>
      </c>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c r="BG586" s="34"/>
      <c r="BH586" s="34"/>
      <c r="BI586" s="34"/>
    </row>
    <row r="587" spans="1:61" s="183" customFormat="1" ht="20.100000000000001" customHeight="1" x14ac:dyDescent="0.15">
      <c r="A587" s="213">
        <v>577</v>
      </c>
      <c r="B587" s="136"/>
      <c r="C587" s="258"/>
      <c r="D587" s="258"/>
      <c r="E587" s="258"/>
      <c r="F587" s="258"/>
      <c r="G587" s="4"/>
      <c r="H587" s="5"/>
      <c r="I587" s="212"/>
      <c r="J587" s="254" t="str">
        <f>IF($H587="","",VLOOKUP($H587,TSギフト商品コード!$A$1:$H$10000,2,0))</f>
        <v/>
      </c>
      <c r="K587" s="184" t="str">
        <f>IF($H587="","",IF(EXACT(ASC(VLOOKUP($H587,TSギフト商品コード!$A$1:$H$10000,8,0)),1),VLOOKUP($H587,TSギフト商品コード!$A$1:$H$10000,3,0),ROUNDDOWN((1-$I$6)*VLOOKUP($H587,TSギフト商品コード!$A$1:$H$10000,3,0),0)))</f>
        <v/>
      </c>
      <c r="L587" s="185" t="str">
        <f t="shared" si="8"/>
        <v/>
      </c>
      <c r="M587" s="288"/>
      <c r="N587" s="5"/>
      <c r="O587" s="5"/>
      <c r="P587" s="5"/>
      <c r="Q587" s="5"/>
      <c r="R587" s="256"/>
      <c r="S587" s="256"/>
      <c r="T587" s="5"/>
      <c r="U587" s="5"/>
      <c r="V587" s="265"/>
      <c r="W587" s="34"/>
      <c r="X587" s="211" t="str">
        <f>IF($H587="","",IF(EXACT(ASC(VLOOKUP($H587,TSギフト商品コード!$A$2:$H$10000,8,0)),1),VLOOKUP($H587,TSギフト商品コード!$A$2:$H$10000,4,0),IF($I$6=0%,VLOOKUP($H587,TSギフト商品コード!$A$2:$H$10000,4,0),IF($I$6=3%,VLOOKUP($H587,TSギフト商品コード!$A$2:$H$10000,5,0),IF($I$6=5%,VLOOKUP($H587,TSギフト商品コード!$A$2:$H$10000,6,0),IF($I$6=10%,VLOOKUP($H587,TSギフト商品コード!$A$2:$H$10000,7,0),""))))))</f>
        <v/>
      </c>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c r="BG587" s="34"/>
      <c r="BH587" s="34"/>
      <c r="BI587" s="34"/>
    </row>
    <row r="588" spans="1:61" s="183" customFormat="1" ht="20.100000000000001" customHeight="1" x14ac:dyDescent="0.15">
      <c r="A588" s="213">
        <v>578</v>
      </c>
      <c r="B588" s="136"/>
      <c r="C588" s="258"/>
      <c r="D588" s="258"/>
      <c r="E588" s="258"/>
      <c r="F588" s="258"/>
      <c r="G588" s="4"/>
      <c r="H588" s="5"/>
      <c r="I588" s="212"/>
      <c r="J588" s="254" t="str">
        <f>IF($H588="","",VLOOKUP($H588,TSギフト商品コード!$A$1:$H$10000,2,0))</f>
        <v/>
      </c>
      <c r="K588" s="184" t="str">
        <f>IF($H588="","",IF(EXACT(ASC(VLOOKUP($H588,TSギフト商品コード!$A$1:$H$10000,8,0)),1),VLOOKUP($H588,TSギフト商品コード!$A$1:$H$10000,3,0),ROUNDDOWN((1-$I$6)*VLOOKUP($H588,TSギフト商品コード!$A$1:$H$10000,3,0),0)))</f>
        <v/>
      </c>
      <c r="L588" s="185" t="str">
        <f t="shared" ref="L588:L651" si="9">IF(OR($I588="",$K588=""),"",$I588*$K588)</f>
        <v/>
      </c>
      <c r="M588" s="288"/>
      <c r="N588" s="5"/>
      <c r="O588" s="5"/>
      <c r="P588" s="5"/>
      <c r="Q588" s="5"/>
      <c r="R588" s="256"/>
      <c r="S588" s="256"/>
      <c r="T588" s="5"/>
      <c r="U588" s="5"/>
      <c r="V588" s="265"/>
      <c r="W588" s="34"/>
      <c r="X588" s="211" t="str">
        <f>IF($H588="","",IF(EXACT(ASC(VLOOKUP($H588,TSギフト商品コード!$A$2:$H$10000,8,0)),1),VLOOKUP($H588,TSギフト商品コード!$A$2:$H$10000,4,0),IF($I$6=0%,VLOOKUP($H588,TSギフト商品コード!$A$2:$H$10000,4,0),IF($I$6=3%,VLOOKUP($H588,TSギフト商品コード!$A$2:$H$10000,5,0),IF($I$6=5%,VLOOKUP($H588,TSギフト商品コード!$A$2:$H$10000,6,0),IF($I$6=10%,VLOOKUP($H588,TSギフト商品コード!$A$2:$H$10000,7,0),""))))))</f>
        <v/>
      </c>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c r="BG588" s="34"/>
      <c r="BH588" s="34"/>
      <c r="BI588" s="34"/>
    </row>
    <row r="589" spans="1:61" s="183" customFormat="1" ht="20.100000000000001" customHeight="1" x14ac:dyDescent="0.15">
      <c r="A589" s="213">
        <v>579</v>
      </c>
      <c r="B589" s="136"/>
      <c r="C589" s="258"/>
      <c r="D589" s="258"/>
      <c r="E589" s="258"/>
      <c r="F589" s="258"/>
      <c r="G589" s="4"/>
      <c r="H589" s="5"/>
      <c r="I589" s="212"/>
      <c r="J589" s="254" t="str">
        <f>IF($H589="","",VLOOKUP($H589,TSギフト商品コード!$A$1:$H$10000,2,0))</f>
        <v/>
      </c>
      <c r="K589" s="184" t="str">
        <f>IF($H589="","",IF(EXACT(ASC(VLOOKUP($H589,TSギフト商品コード!$A$1:$H$10000,8,0)),1),VLOOKUP($H589,TSギフト商品コード!$A$1:$H$10000,3,0),ROUNDDOWN((1-$I$6)*VLOOKUP($H589,TSギフト商品コード!$A$1:$H$10000,3,0),0)))</f>
        <v/>
      </c>
      <c r="L589" s="185" t="str">
        <f t="shared" si="9"/>
        <v/>
      </c>
      <c r="M589" s="288"/>
      <c r="N589" s="5"/>
      <c r="O589" s="5"/>
      <c r="P589" s="5"/>
      <c r="Q589" s="5"/>
      <c r="R589" s="256"/>
      <c r="S589" s="256"/>
      <c r="T589" s="5"/>
      <c r="U589" s="5"/>
      <c r="V589" s="265"/>
      <c r="W589" s="34"/>
      <c r="X589" s="211" t="str">
        <f>IF($H589="","",IF(EXACT(ASC(VLOOKUP($H589,TSギフト商品コード!$A$2:$H$10000,8,0)),1),VLOOKUP($H589,TSギフト商品コード!$A$2:$H$10000,4,0),IF($I$6=0%,VLOOKUP($H589,TSギフト商品コード!$A$2:$H$10000,4,0),IF($I$6=3%,VLOOKUP($H589,TSギフト商品コード!$A$2:$H$10000,5,0),IF($I$6=5%,VLOOKUP($H589,TSギフト商品コード!$A$2:$H$10000,6,0),IF($I$6=10%,VLOOKUP($H589,TSギフト商品コード!$A$2:$H$10000,7,0),""))))))</f>
        <v/>
      </c>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4"/>
      <c r="AZ589" s="34"/>
      <c r="BA589" s="34"/>
      <c r="BB589" s="34"/>
      <c r="BC589" s="34"/>
      <c r="BD589" s="34"/>
      <c r="BE589" s="34"/>
      <c r="BF589" s="34"/>
      <c r="BG589" s="34"/>
      <c r="BH589" s="34"/>
      <c r="BI589" s="34"/>
    </row>
    <row r="590" spans="1:61" s="183" customFormat="1" ht="20.100000000000001" customHeight="1" x14ac:dyDescent="0.15">
      <c r="A590" s="213">
        <v>580</v>
      </c>
      <c r="B590" s="136"/>
      <c r="C590" s="258"/>
      <c r="D590" s="258"/>
      <c r="E590" s="258"/>
      <c r="F590" s="258"/>
      <c r="G590" s="4"/>
      <c r="H590" s="5"/>
      <c r="I590" s="212"/>
      <c r="J590" s="254" t="str">
        <f>IF($H590="","",VLOOKUP($H590,TSギフト商品コード!$A$1:$H$10000,2,0))</f>
        <v/>
      </c>
      <c r="K590" s="184" t="str">
        <f>IF($H590="","",IF(EXACT(ASC(VLOOKUP($H590,TSギフト商品コード!$A$1:$H$10000,8,0)),1),VLOOKUP($H590,TSギフト商品コード!$A$1:$H$10000,3,0),ROUNDDOWN((1-$I$6)*VLOOKUP($H590,TSギフト商品コード!$A$1:$H$10000,3,0),0)))</f>
        <v/>
      </c>
      <c r="L590" s="185" t="str">
        <f t="shared" si="9"/>
        <v/>
      </c>
      <c r="M590" s="288"/>
      <c r="N590" s="5"/>
      <c r="O590" s="5"/>
      <c r="P590" s="5"/>
      <c r="Q590" s="5"/>
      <c r="R590" s="256"/>
      <c r="S590" s="256"/>
      <c r="T590" s="5"/>
      <c r="U590" s="5"/>
      <c r="V590" s="265"/>
      <c r="W590" s="34"/>
      <c r="X590" s="211" t="str">
        <f>IF($H590="","",IF(EXACT(ASC(VLOOKUP($H590,TSギフト商品コード!$A$2:$H$10000,8,0)),1),VLOOKUP($H590,TSギフト商品コード!$A$2:$H$10000,4,0),IF($I$6=0%,VLOOKUP($H590,TSギフト商品コード!$A$2:$H$10000,4,0),IF($I$6=3%,VLOOKUP($H590,TSギフト商品コード!$A$2:$H$10000,5,0),IF($I$6=5%,VLOOKUP($H590,TSギフト商品コード!$A$2:$H$10000,6,0),IF($I$6=10%,VLOOKUP($H590,TSギフト商品コード!$A$2:$H$10000,7,0),""))))))</f>
        <v/>
      </c>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4"/>
      <c r="AZ590" s="34"/>
      <c r="BA590" s="34"/>
      <c r="BB590" s="34"/>
      <c r="BC590" s="34"/>
      <c r="BD590" s="34"/>
      <c r="BE590" s="34"/>
      <c r="BF590" s="34"/>
      <c r="BG590" s="34"/>
      <c r="BH590" s="34"/>
      <c r="BI590" s="34"/>
    </row>
    <row r="591" spans="1:61" s="183" customFormat="1" ht="20.100000000000001" customHeight="1" x14ac:dyDescent="0.15">
      <c r="A591" s="213">
        <v>581</v>
      </c>
      <c r="B591" s="136"/>
      <c r="C591" s="258"/>
      <c r="D591" s="258"/>
      <c r="E591" s="258"/>
      <c r="F591" s="258"/>
      <c r="G591" s="4"/>
      <c r="H591" s="5"/>
      <c r="I591" s="212"/>
      <c r="J591" s="254" t="str">
        <f>IF($H591="","",VLOOKUP($H591,TSギフト商品コード!$A$1:$H$10000,2,0))</f>
        <v/>
      </c>
      <c r="K591" s="184" t="str">
        <f>IF($H591="","",IF(EXACT(ASC(VLOOKUP($H591,TSギフト商品コード!$A$1:$H$10000,8,0)),1),VLOOKUP($H591,TSギフト商品コード!$A$1:$H$10000,3,0),ROUNDDOWN((1-$I$6)*VLOOKUP($H591,TSギフト商品コード!$A$1:$H$10000,3,0),0)))</f>
        <v/>
      </c>
      <c r="L591" s="185" t="str">
        <f t="shared" si="9"/>
        <v/>
      </c>
      <c r="M591" s="288"/>
      <c r="N591" s="5"/>
      <c r="O591" s="5"/>
      <c r="P591" s="5"/>
      <c r="Q591" s="5"/>
      <c r="R591" s="256"/>
      <c r="S591" s="256"/>
      <c r="T591" s="5"/>
      <c r="U591" s="5"/>
      <c r="V591" s="265"/>
      <c r="W591" s="34"/>
      <c r="X591" s="211" t="str">
        <f>IF($H591="","",IF(EXACT(ASC(VLOOKUP($H591,TSギフト商品コード!$A$2:$H$10000,8,0)),1),VLOOKUP($H591,TSギフト商品コード!$A$2:$H$10000,4,0),IF($I$6=0%,VLOOKUP($H591,TSギフト商品コード!$A$2:$H$10000,4,0),IF($I$6=3%,VLOOKUP($H591,TSギフト商品コード!$A$2:$H$10000,5,0),IF($I$6=5%,VLOOKUP($H591,TSギフト商品コード!$A$2:$H$10000,6,0),IF($I$6=10%,VLOOKUP($H591,TSギフト商品コード!$A$2:$H$10000,7,0),""))))))</f>
        <v/>
      </c>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4"/>
      <c r="AZ591" s="34"/>
      <c r="BA591" s="34"/>
      <c r="BB591" s="34"/>
      <c r="BC591" s="34"/>
      <c r="BD591" s="34"/>
      <c r="BE591" s="34"/>
      <c r="BF591" s="34"/>
      <c r="BG591" s="34"/>
      <c r="BH591" s="34"/>
      <c r="BI591" s="34"/>
    </row>
    <row r="592" spans="1:61" s="183" customFormat="1" ht="20.100000000000001" customHeight="1" x14ac:dyDescent="0.15">
      <c r="A592" s="213">
        <v>582</v>
      </c>
      <c r="B592" s="136"/>
      <c r="C592" s="258"/>
      <c r="D592" s="258"/>
      <c r="E592" s="258"/>
      <c r="F592" s="258"/>
      <c r="G592" s="4"/>
      <c r="H592" s="5"/>
      <c r="I592" s="212"/>
      <c r="J592" s="254" t="str">
        <f>IF($H592="","",VLOOKUP($H592,TSギフト商品コード!$A$1:$H$10000,2,0))</f>
        <v/>
      </c>
      <c r="K592" s="184" t="str">
        <f>IF($H592="","",IF(EXACT(ASC(VLOOKUP($H592,TSギフト商品コード!$A$1:$H$10000,8,0)),1),VLOOKUP($H592,TSギフト商品コード!$A$1:$H$10000,3,0),ROUNDDOWN((1-$I$6)*VLOOKUP($H592,TSギフト商品コード!$A$1:$H$10000,3,0),0)))</f>
        <v/>
      </c>
      <c r="L592" s="185" t="str">
        <f t="shared" si="9"/>
        <v/>
      </c>
      <c r="M592" s="288"/>
      <c r="N592" s="5"/>
      <c r="O592" s="5"/>
      <c r="P592" s="5"/>
      <c r="Q592" s="5"/>
      <c r="R592" s="256"/>
      <c r="S592" s="256"/>
      <c r="T592" s="5"/>
      <c r="U592" s="5"/>
      <c r="V592" s="265"/>
      <c r="W592" s="34"/>
      <c r="X592" s="211" t="str">
        <f>IF($H592="","",IF(EXACT(ASC(VLOOKUP($H592,TSギフト商品コード!$A$2:$H$10000,8,0)),1),VLOOKUP($H592,TSギフト商品コード!$A$2:$H$10000,4,0),IF($I$6=0%,VLOOKUP($H592,TSギフト商品コード!$A$2:$H$10000,4,0),IF($I$6=3%,VLOOKUP($H592,TSギフト商品コード!$A$2:$H$10000,5,0),IF($I$6=5%,VLOOKUP($H592,TSギフト商品コード!$A$2:$H$10000,6,0),IF($I$6=10%,VLOOKUP($H592,TSギフト商品コード!$A$2:$H$10000,7,0),""))))))</f>
        <v/>
      </c>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c r="AX592" s="34"/>
      <c r="AY592" s="34"/>
      <c r="AZ592" s="34"/>
      <c r="BA592" s="34"/>
      <c r="BB592" s="34"/>
      <c r="BC592" s="34"/>
      <c r="BD592" s="34"/>
      <c r="BE592" s="34"/>
      <c r="BF592" s="34"/>
      <c r="BG592" s="34"/>
      <c r="BH592" s="34"/>
      <c r="BI592" s="34"/>
    </row>
    <row r="593" spans="1:61" s="183" customFormat="1" ht="20.100000000000001" customHeight="1" x14ac:dyDescent="0.15">
      <c r="A593" s="213">
        <v>583</v>
      </c>
      <c r="B593" s="136"/>
      <c r="C593" s="258"/>
      <c r="D593" s="258"/>
      <c r="E593" s="258"/>
      <c r="F593" s="258"/>
      <c r="G593" s="4"/>
      <c r="H593" s="5"/>
      <c r="I593" s="212"/>
      <c r="J593" s="254" t="str">
        <f>IF($H593="","",VLOOKUP($H593,TSギフト商品コード!$A$1:$H$10000,2,0))</f>
        <v/>
      </c>
      <c r="K593" s="184" t="str">
        <f>IF($H593="","",IF(EXACT(ASC(VLOOKUP($H593,TSギフト商品コード!$A$1:$H$10000,8,0)),1),VLOOKUP($H593,TSギフト商品コード!$A$1:$H$10000,3,0),ROUNDDOWN((1-$I$6)*VLOOKUP($H593,TSギフト商品コード!$A$1:$H$10000,3,0),0)))</f>
        <v/>
      </c>
      <c r="L593" s="185" t="str">
        <f t="shared" si="9"/>
        <v/>
      </c>
      <c r="M593" s="288"/>
      <c r="N593" s="5"/>
      <c r="O593" s="5"/>
      <c r="P593" s="5"/>
      <c r="Q593" s="5"/>
      <c r="R593" s="256"/>
      <c r="S593" s="256"/>
      <c r="T593" s="5"/>
      <c r="U593" s="5"/>
      <c r="V593" s="265"/>
      <c r="W593" s="34"/>
      <c r="X593" s="211" t="str">
        <f>IF($H593="","",IF(EXACT(ASC(VLOOKUP($H593,TSギフト商品コード!$A$2:$H$10000,8,0)),1),VLOOKUP($H593,TSギフト商品コード!$A$2:$H$10000,4,0),IF($I$6=0%,VLOOKUP($H593,TSギフト商品コード!$A$2:$H$10000,4,0),IF($I$6=3%,VLOOKUP($H593,TSギフト商品コード!$A$2:$H$10000,5,0),IF($I$6=5%,VLOOKUP($H593,TSギフト商品コード!$A$2:$H$10000,6,0),IF($I$6=10%,VLOOKUP($H593,TSギフト商品コード!$A$2:$H$10000,7,0),""))))))</f>
        <v/>
      </c>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c r="AX593" s="34"/>
      <c r="AY593" s="34"/>
      <c r="AZ593" s="34"/>
      <c r="BA593" s="34"/>
      <c r="BB593" s="34"/>
      <c r="BC593" s="34"/>
      <c r="BD593" s="34"/>
      <c r="BE593" s="34"/>
      <c r="BF593" s="34"/>
      <c r="BG593" s="34"/>
      <c r="BH593" s="34"/>
      <c r="BI593" s="34"/>
    </row>
    <row r="594" spans="1:61" s="183" customFormat="1" ht="20.100000000000001" customHeight="1" x14ac:dyDescent="0.15">
      <c r="A594" s="213">
        <v>584</v>
      </c>
      <c r="B594" s="136"/>
      <c r="C594" s="258"/>
      <c r="D594" s="258"/>
      <c r="E594" s="258"/>
      <c r="F594" s="258"/>
      <c r="G594" s="4"/>
      <c r="H594" s="5"/>
      <c r="I594" s="212"/>
      <c r="J594" s="254" t="str">
        <f>IF($H594="","",VLOOKUP($H594,TSギフト商品コード!$A$1:$H$10000,2,0))</f>
        <v/>
      </c>
      <c r="K594" s="184" t="str">
        <f>IF($H594="","",IF(EXACT(ASC(VLOOKUP($H594,TSギフト商品コード!$A$1:$H$10000,8,0)),1),VLOOKUP($H594,TSギフト商品コード!$A$1:$H$10000,3,0),ROUNDDOWN((1-$I$6)*VLOOKUP($H594,TSギフト商品コード!$A$1:$H$10000,3,0),0)))</f>
        <v/>
      </c>
      <c r="L594" s="185" t="str">
        <f t="shared" si="9"/>
        <v/>
      </c>
      <c r="M594" s="288"/>
      <c r="N594" s="5"/>
      <c r="O594" s="5"/>
      <c r="P594" s="5"/>
      <c r="Q594" s="5"/>
      <c r="R594" s="256"/>
      <c r="S594" s="256"/>
      <c r="T594" s="5"/>
      <c r="U594" s="5"/>
      <c r="V594" s="265"/>
      <c r="W594" s="34"/>
      <c r="X594" s="211" t="str">
        <f>IF($H594="","",IF(EXACT(ASC(VLOOKUP($H594,TSギフト商品コード!$A$2:$H$10000,8,0)),1),VLOOKUP($H594,TSギフト商品コード!$A$2:$H$10000,4,0),IF($I$6=0%,VLOOKUP($H594,TSギフト商品コード!$A$2:$H$10000,4,0),IF($I$6=3%,VLOOKUP($H594,TSギフト商品コード!$A$2:$H$10000,5,0),IF($I$6=5%,VLOOKUP($H594,TSギフト商品コード!$A$2:$H$10000,6,0),IF($I$6=10%,VLOOKUP($H594,TSギフト商品コード!$A$2:$H$10000,7,0),""))))))</f>
        <v/>
      </c>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c r="AX594" s="34"/>
      <c r="AY594" s="34"/>
      <c r="AZ594" s="34"/>
      <c r="BA594" s="34"/>
      <c r="BB594" s="34"/>
      <c r="BC594" s="34"/>
      <c r="BD594" s="34"/>
      <c r="BE594" s="34"/>
      <c r="BF594" s="34"/>
      <c r="BG594" s="34"/>
      <c r="BH594" s="34"/>
      <c r="BI594" s="34"/>
    </row>
    <row r="595" spans="1:61" s="183" customFormat="1" ht="20.100000000000001" customHeight="1" x14ac:dyDescent="0.15">
      <c r="A595" s="213">
        <v>585</v>
      </c>
      <c r="B595" s="136"/>
      <c r="C595" s="258"/>
      <c r="D595" s="258"/>
      <c r="E595" s="258"/>
      <c r="F595" s="258"/>
      <c r="G595" s="4"/>
      <c r="H595" s="5"/>
      <c r="I595" s="212"/>
      <c r="J595" s="254" t="str">
        <f>IF($H595="","",VLOOKUP($H595,TSギフト商品コード!$A$1:$H$10000,2,0))</f>
        <v/>
      </c>
      <c r="K595" s="184" t="str">
        <f>IF($H595="","",IF(EXACT(ASC(VLOOKUP($H595,TSギフト商品コード!$A$1:$H$10000,8,0)),1),VLOOKUP($H595,TSギフト商品コード!$A$1:$H$10000,3,0),ROUNDDOWN((1-$I$6)*VLOOKUP($H595,TSギフト商品コード!$A$1:$H$10000,3,0),0)))</f>
        <v/>
      </c>
      <c r="L595" s="185" t="str">
        <f t="shared" si="9"/>
        <v/>
      </c>
      <c r="M595" s="288"/>
      <c r="N595" s="5"/>
      <c r="O595" s="5"/>
      <c r="P595" s="5"/>
      <c r="Q595" s="5"/>
      <c r="R595" s="256"/>
      <c r="S595" s="256"/>
      <c r="T595" s="5"/>
      <c r="U595" s="5"/>
      <c r="V595" s="265"/>
      <c r="W595" s="34"/>
      <c r="X595" s="211" t="str">
        <f>IF($H595="","",IF(EXACT(ASC(VLOOKUP($H595,TSギフト商品コード!$A$2:$H$10000,8,0)),1),VLOOKUP($H595,TSギフト商品コード!$A$2:$H$10000,4,0),IF($I$6=0%,VLOOKUP($H595,TSギフト商品コード!$A$2:$H$10000,4,0),IF($I$6=3%,VLOOKUP($H595,TSギフト商品コード!$A$2:$H$10000,5,0),IF($I$6=5%,VLOOKUP($H595,TSギフト商品コード!$A$2:$H$10000,6,0),IF($I$6=10%,VLOOKUP($H595,TSギフト商品コード!$A$2:$H$10000,7,0),""))))))</f>
        <v/>
      </c>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34"/>
      <c r="BB595" s="34"/>
      <c r="BC595" s="34"/>
      <c r="BD595" s="34"/>
      <c r="BE595" s="34"/>
      <c r="BF595" s="34"/>
      <c r="BG595" s="34"/>
      <c r="BH595" s="34"/>
      <c r="BI595" s="34"/>
    </row>
    <row r="596" spans="1:61" s="183" customFormat="1" ht="20.100000000000001" customHeight="1" x14ac:dyDescent="0.15">
      <c r="A596" s="213">
        <v>586</v>
      </c>
      <c r="B596" s="136"/>
      <c r="C596" s="258"/>
      <c r="D596" s="258"/>
      <c r="E596" s="258"/>
      <c r="F596" s="258"/>
      <c r="G596" s="4"/>
      <c r="H596" s="5"/>
      <c r="I596" s="212"/>
      <c r="J596" s="254" t="str">
        <f>IF($H596="","",VLOOKUP($H596,TSギフト商品コード!$A$1:$H$10000,2,0))</f>
        <v/>
      </c>
      <c r="K596" s="184" t="str">
        <f>IF($H596="","",IF(EXACT(ASC(VLOOKUP($H596,TSギフト商品コード!$A$1:$H$10000,8,0)),1),VLOOKUP($H596,TSギフト商品コード!$A$1:$H$10000,3,0),ROUNDDOWN((1-$I$6)*VLOOKUP($H596,TSギフト商品コード!$A$1:$H$10000,3,0),0)))</f>
        <v/>
      </c>
      <c r="L596" s="185" t="str">
        <f t="shared" si="9"/>
        <v/>
      </c>
      <c r="M596" s="288"/>
      <c r="N596" s="5"/>
      <c r="O596" s="5"/>
      <c r="P596" s="5"/>
      <c r="Q596" s="5"/>
      <c r="R596" s="256"/>
      <c r="S596" s="256"/>
      <c r="T596" s="5"/>
      <c r="U596" s="5"/>
      <c r="V596" s="265"/>
      <c r="W596" s="34"/>
      <c r="X596" s="211" t="str">
        <f>IF($H596="","",IF(EXACT(ASC(VLOOKUP($H596,TSギフト商品コード!$A$2:$H$10000,8,0)),1),VLOOKUP($H596,TSギフト商品コード!$A$2:$H$10000,4,0),IF($I$6=0%,VLOOKUP($H596,TSギフト商品コード!$A$2:$H$10000,4,0),IF($I$6=3%,VLOOKUP($H596,TSギフト商品コード!$A$2:$H$10000,5,0),IF($I$6=5%,VLOOKUP($H596,TSギフト商品コード!$A$2:$H$10000,6,0),IF($I$6=10%,VLOOKUP($H596,TSギフト商品コード!$A$2:$H$10000,7,0),""))))))</f>
        <v/>
      </c>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c r="BG596" s="34"/>
      <c r="BH596" s="34"/>
      <c r="BI596" s="34"/>
    </row>
    <row r="597" spans="1:61" s="183" customFormat="1" ht="20.100000000000001" customHeight="1" x14ac:dyDescent="0.15">
      <c r="A597" s="213">
        <v>587</v>
      </c>
      <c r="B597" s="136"/>
      <c r="C597" s="258"/>
      <c r="D597" s="258"/>
      <c r="E597" s="258"/>
      <c r="F597" s="258"/>
      <c r="G597" s="4"/>
      <c r="H597" s="5"/>
      <c r="I597" s="212"/>
      <c r="J597" s="254" t="str">
        <f>IF($H597="","",VLOOKUP($H597,TSギフト商品コード!$A$1:$H$10000,2,0))</f>
        <v/>
      </c>
      <c r="K597" s="184" t="str">
        <f>IF($H597="","",IF(EXACT(ASC(VLOOKUP($H597,TSギフト商品コード!$A$1:$H$10000,8,0)),1),VLOOKUP($H597,TSギフト商品コード!$A$1:$H$10000,3,0),ROUNDDOWN((1-$I$6)*VLOOKUP($H597,TSギフト商品コード!$A$1:$H$10000,3,0),0)))</f>
        <v/>
      </c>
      <c r="L597" s="185" t="str">
        <f t="shared" si="9"/>
        <v/>
      </c>
      <c r="M597" s="288"/>
      <c r="N597" s="5"/>
      <c r="O597" s="5"/>
      <c r="P597" s="5"/>
      <c r="Q597" s="5"/>
      <c r="R597" s="256"/>
      <c r="S597" s="256"/>
      <c r="T597" s="5"/>
      <c r="U597" s="5"/>
      <c r="V597" s="265"/>
      <c r="W597" s="34"/>
      <c r="X597" s="211" t="str">
        <f>IF($H597="","",IF(EXACT(ASC(VLOOKUP($H597,TSギフト商品コード!$A$2:$H$10000,8,0)),1),VLOOKUP($H597,TSギフト商品コード!$A$2:$H$10000,4,0),IF($I$6=0%,VLOOKUP($H597,TSギフト商品コード!$A$2:$H$10000,4,0),IF($I$6=3%,VLOOKUP($H597,TSギフト商品コード!$A$2:$H$10000,5,0),IF($I$6=5%,VLOOKUP($H597,TSギフト商品コード!$A$2:$H$10000,6,0),IF($I$6=10%,VLOOKUP($H597,TSギフト商品コード!$A$2:$H$10000,7,0),""))))))</f>
        <v/>
      </c>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A597" s="34"/>
      <c r="BB597" s="34"/>
      <c r="BC597" s="34"/>
      <c r="BD597" s="34"/>
      <c r="BE597" s="34"/>
      <c r="BF597" s="34"/>
      <c r="BG597" s="34"/>
      <c r="BH597" s="34"/>
      <c r="BI597" s="34"/>
    </row>
    <row r="598" spans="1:61" s="183" customFormat="1" ht="20.100000000000001" customHeight="1" x14ac:dyDescent="0.15">
      <c r="A598" s="213">
        <v>588</v>
      </c>
      <c r="B598" s="136"/>
      <c r="C598" s="258"/>
      <c r="D598" s="258"/>
      <c r="E598" s="258"/>
      <c r="F598" s="258"/>
      <c r="G598" s="4"/>
      <c r="H598" s="5"/>
      <c r="I598" s="212"/>
      <c r="J598" s="254" t="str">
        <f>IF($H598="","",VLOOKUP($H598,TSギフト商品コード!$A$1:$H$10000,2,0))</f>
        <v/>
      </c>
      <c r="K598" s="184" t="str">
        <f>IF($H598="","",IF(EXACT(ASC(VLOOKUP($H598,TSギフト商品コード!$A$1:$H$10000,8,0)),1),VLOOKUP($H598,TSギフト商品コード!$A$1:$H$10000,3,0),ROUNDDOWN((1-$I$6)*VLOOKUP($H598,TSギフト商品コード!$A$1:$H$10000,3,0),0)))</f>
        <v/>
      </c>
      <c r="L598" s="185" t="str">
        <f t="shared" si="9"/>
        <v/>
      </c>
      <c r="M598" s="288"/>
      <c r="N598" s="5"/>
      <c r="O598" s="5"/>
      <c r="P598" s="5"/>
      <c r="Q598" s="5"/>
      <c r="R598" s="256"/>
      <c r="S598" s="256"/>
      <c r="T598" s="5"/>
      <c r="U598" s="5"/>
      <c r="V598" s="265"/>
      <c r="W598" s="34"/>
      <c r="X598" s="211" t="str">
        <f>IF($H598="","",IF(EXACT(ASC(VLOOKUP($H598,TSギフト商品コード!$A$2:$H$10000,8,0)),1),VLOOKUP($H598,TSギフト商品コード!$A$2:$H$10000,4,0),IF($I$6=0%,VLOOKUP($H598,TSギフト商品コード!$A$2:$H$10000,4,0),IF($I$6=3%,VLOOKUP($H598,TSギフト商品コード!$A$2:$H$10000,5,0),IF($I$6=5%,VLOOKUP($H598,TSギフト商品コード!$A$2:$H$10000,6,0),IF($I$6=10%,VLOOKUP($H598,TSギフト商品コード!$A$2:$H$10000,7,0),""))))))</f>
        <v/>
      </c>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A598" s="34"/>
      <c r="BB598" s="34"/>
      <c r="BC598" s="34"/>
      <c r="BD598" s="34"/>
      <c r="BE598" s="34"/>
      <c r="BF598" s="34"/>
      <c r="BG598" s="34"/>
      <c r="BH598" s="34"/>
      <c r="BI598" s="34"/>
    </row>
    <row r="599" spans="1:61" s="183" customFormat="1" ht="20.100000000000001" customHeight="1" x14ac:dyDescent="0.15">
      <c r="A599" s="213">
        <v>589</v>
      </c>
      <c r="B599" s="136"/>
      <c r="C599" s="258"/>
      <c r="D599" s="258"/>
      <c r="E599" s="258"/>
      <c r="F599" s="258"/>
      <c r="G599" s="4"/>
      <c r="H599" s="5"/>
      <c r="I599" s="212"/>
      <c r="J599" s="254" t="str">
        <f>IF($H599="","",VLOOKUP($H599,TSギフト商品コード!$A$1:$H$10000,2,0))</f>
        <v/>
      </c>
      <c r="K599" s="184" t="str">
        <f>IF($H599="","",IF(EXACT(ASC(VLOOKUP($H599,TSギフト商品コード!$A$1:$H$10000,8,0)),1),VLOOKUP($H599,TSギフト商品コード!$A$1:$H$10000,3,0),ROUNDDOWN((1-$I$6)*VLOOKUP($H599,TSギフト商品コード!$A$1:$H$10000,3,0),0)))</f>
        <v/>
      </c>
      <c r="L599" s="185" t="str">
        <f t="shared" si="9"/>
        <v/>
      </c>
      <c r="M599" s="288"/>
      <c r="N599" s="5"/>
      <c r="O599" s="5"/>
      <c r="P599" s="5"/>
      <c r="Q599" s="5"/>
      <c r="R599" s="256"/>
      <c r="S599" s="256"/>
      <c r="T599" s="5"/>
      <c r="U599" s="5"/>
      <c r="V599" s="265"/>
      <c r="W599" s="34"/>
      <c r="X599" s="211" t="str">
        <f>IF($H599="","",IF(EXACT(ASC(VLOOKUP($H599,TSギフト商品コード!$A$2:$H$10000,8,0)),1),VLOOKUP($H599,TSギフト商品コード!$A$2:$H$10000,4,0),IF($I$6=0%,VLOOKUP($H599,TSギフト商品コード!$A$2:$H$10000,4,0),IF($I$6=3%,VLOOKUP($H599,TSギフト商品コード!$A$2:$H$10000,5,0),IF($I$6=5%,VLOOKUP($H599,TSギフト商品コード!$A$2:$H$10000,6,0),IF($I$6=10%,VLOOKUP($H599,TSギフト商品コード!$A$2:$H$10000,7,0),""))))))</f>
        <v/>
      </c>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A599" s="34"/>
      <c r="BB599" s="34"/>
      <c r="BC599" s="34"/>
      <c r="BD599" s="34"/>
      <c r="BE599" s="34"/>
      <c r="BF599" s="34"/>
      <c r="BG599" s="34"/>
      <c r="BH599" s="34"/>
      <c r="BI599" s="34"/>
    </row>
    <row r="600" spans="1:61" s="183" customFormat="1" ht="20.100000000000001" customHeight="1" x14ac:dyDescent="0.15">
      <c r="A600" s="213">
        <v>590</v>
      </c>
      <c r="B600" s="136"/>
      <c r="C600" s="258"/>
      <c r="D600" s="258"/>
      <c r="E600" s="258"/>
      <c r="F600" s="258"/>
      <c r="G600" s="4"/>
      <c r="H600" s="5"/>
      <c r="I600" s="212"/>
      <c r="J600" s="254" t="str">
        <f>IF($H600="","",VLOOKUP($H600,TSギフト商品コード!$A$1:$H$10000,2,0))</f>
        <v/>
      </c>
      <c r="K600" s="184" t="str">
        <f>IF($H600="","",IF(EXACT(ASC(VLOOKUP($H600,TSギフト商品コード!$A$1:$H$10000,8,0)),1),VLOOKUP($H600,TSギフト商品コード!$A$1:$H$10000,3,0),ROUNDDOWN((1-$I$6)*VLOOKUP($H600,TSギフト商品コード!$A$1:$H$10000,3,0),0)))</f>
        <v/>
      </c>
      <c r="L600" s="185" t="str">
        <f t="shared" si="9"/>
        <v/>
      </c>
      <c r="M600" s="288"/>
      <c r="N600" s="5"/>
      <c r="O600" s="5"/>
      <c r="P600" s="5"/>
      <c r="Q600" s="5"/>
      <c r="R600" s="256"/>
      <c r="S600" s="256"/>
      <c r="T600" s="5"/>
      <c r="U600" s="5"/>
      <c r="V600" s="265"/>
      <c r="W600" s="34"/>
      <c r="X600" s="211" t="str">
        <f>IF($H600="","",IF(EXACT(ASC(VLOOKUP($H600,TSギフト商品コード!$A$2:$H$10000,8,0)),1),VLOOKUP($H600,TSギフト商品コード!$A$2:$H$10000,4,0),IF($I$6=0%,VLOOKUP($H600,TSギフト商品コード!$A$2:$H$10000,4,0),IF($I$6=3%,VLOOKUP($H600,TSギフト商品コード!$A$2:$H$10000,5,0),IF($I$6=5%,VLOOKUP($H600,TSギフト商品コード!$A$2:$H$10000,6,0),IF($I$6=10%,VLOOKUP($H600,TSギフト商品コード!$A$2:$H$10000,7,0),""))))))</f>
        <v/>
      </c>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c r="AX600" s="34"/>
      <c r="AY600" s="34"/>
      <c r="AZ600" s="34"/>
      <c r="BA600" s="34"/>
      <c r="BB600" s="34"/>
      <c r="BC600" s="34"/>
      <c r="BD600" s="34"/>
      <c r="BE600" s="34"/>
      <c r="BF600" s="34"/>
      <c r="BG600" s="34"/>
      <c r="BH600" s="34"/>
      <c r="BI600" s="34"/>
    </row>
    <row r="601" spans="1:61" s="183" customFormat="1" ht="20.100000000000001" customHeight="1" x14ac:dyDescent="0.15">
      <c r="A601" s="213">
        <v>591</v>
      </c>
      <c r="B601" s="136"/>
      <c r="C601" s="258"/>
      <c r="D601" s="258"/>
      <c r="E601" s="258"/>
      <c r="F601" s="258"/>
      <c r="G601" s="4"/>
      <c r="H601" s="5"/>
      <c r="I601" s="212"/>
      <c r="J601" s="254" t="str">
        <f>IF($H601="","",VLOOKUP($H601,TSギフト商品コード!$A$1:$H$10000,2,0))</f>
        <v/>
      </c>
      <c r="K601" s="184" t="str">
        <f>IF($H601="","",IF(EXACT(ASC(VLOOKUP($H601,TSギフト商品コード!$A$1:$H$10000,8,0)),1),VLOOKUP($H601,TSギフト商品コード!$A$1:$H$10000,3,0),ROUNDDOWN((1-$I$6)*VLOOKUP($H601,TSギフト商品コード!$A$1:$H$10000,3,0),0)))</f>
        <v/>
      </c>
      <c r="L601" s="185" t="str">
        <f t="shared" si="9"/>
        <v/>
      </c>
      <c r="M601" s="288"/>
      <c r="N601" s="5"/>
      <c r="O601" s="5"/>
      <c r="P601" s="5"/>
      <c r="Q601" s="5"/>
      <c r="R601" s="256"/>
      <c r="S601" s="256"/>
      <c r="T601" s="5"/>
      <c r="U601" s="5"/>
      <c r="V601" s="265"/>
      <c r="W601" s="34"/>
      <c r="X601" s="211" t="str">
        <f>IF($H601="","",IF(EXACT(ASC(VLOOKUP($H601,TSギフト商品コード!$A$2:$H$10000,8,0)),1),VLOOKUP($H601,TSギフト商品コード!$A$2:$H$10000,4,0),IF($I$6=0%,VLOOKUP($H601,TSギフト商品コード!$A$2:$H$10000,4,0),IF($I$6=3%,VLOOKUP($H601,TSギフト商品コード!$A$2:$H$10000,5,0),IF($I$6=5%,VLOOKUP($H601,TSギフト商品コード!$A$2:$H$10000,6,0),IF($I$6=10%,VLOOKUP($H601,TSギフト商品コード!$A$2:$H$10000,7,0),""))))))</f>
        <v/>
      </c>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c r="AX601" s="34"/>
      <c r="AY601" s="34"/>
      <c r="AZ601" s="34"/>
      <c r="BA601" s="34"/>
      <c r="BB601" s="34"/>
      <c r="BC601" s="34"/>
      <c r="BD601" s="34"/>
      <c r="BE601" s="34"/>
      <c r="BF601" s="34"/>
      <c r="BG601" s="34"/>
      <c r="BH601" s="34"/>
      <c r="BI601" s="34"/>
    </row>
    <row r="602" spans="1:61" s="183" customFormat="1" ht="20.100000000000001" customHeight="1" x14ac:dyDescent="0.15">
      <c r="A602" s="213">
        <v>592</v>
      </c>
      <c r="B602" s="136"/>
      <c r="C602" s="258"/>
      <c r="D602" s="258"/>
      <c r="E602" s="258"/>
      <c r="F602" s="258"/>
      <c r="G602" s="4"/>
      <c r="H602" s="5"/>
      <c r="I602" s="212"/>
      <c r="J602" s="254" t="str">
        <f>IF($H602="","",VLOOKUP($H602,TSギフト商品コード!$A$1:$H$10000,2,0))</f>
        <v/>
      </c>
      <c r="K602" s="184" t="str">
        <f>IF($H602="","",IF(EXACT(ASC(VLOOKUP($H602,TSギフト商品コード!$A$1:$H$10000,8,0)),1),VLOOKUP($H602,TSギフト商品コード!$A$1:$H$10000,3,0),ROUNDDOWN((1-$I$6)*VLOOKUP($H602,TSギフト商品コード!$A$1:$H$10000,3,0),0)))</f>
        <v/>
      </c>
      <c r="L602" s="185" t="str">
        <f t="shared" si="9"/>
        <v/>
      </c>
      <c r="M602" s="288"/>
      <c r="N602" s="5"/>
      <c r="O602" s="5"/>
      <c r="P602" s="5"/>
      <c r="Q602" s="5"/>
      <c r="R602" s="256"/>
      <c r="S602" s="256"/>
      <c r="T602" s="5"/>
      <c r="U602" s="5"/>
      <c r="V602" s="265"/>
      <c r="W602" s="34"/>
      <c r="X602" s="211" t="str">
        <f>IF($H602="","",IF(EXACT(ASC(VLOOKUP($H602,TSギフト商品コード!$A$2:$H$10000,8,0)),1),VLOOKUP($H602,TSギフト商品コード!$A$2:$H$10000,4,0),IF($I$6=0%,VLOOKUP($H602,TSギフト商品コード!$A$2:$H$10000,4,0),IF($I$6=3%,VLOOKUP($H602,TSギフト商品コード!$A$2:$H$10000,5,0),IF($I$6=5%,VLOOKUP($H602,TSギフト商品コード!$A$2:$H$10000,6,0),IF($I$6=10%,VLOOKUP($H602,TSギフト商品コード!$A$2:$H$10000,7,0),""))))))</f>
        <v/>
      </c>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c r="AX602" s="34"/>
      <c r="AY602" s="34"/>
      <c r="AZ602" s="34"/>
      <c r="BA602" s="34"/>
      <c r="BB602" s="34"/>
      <c r="BC602" s="34"/>
      <c r="BD602" s="34"/>
      <c r="BE602" s="34"/>
      <c r="BF602" s="34"/>
      <c r="BG602" s="34"/>
      <c r="BH602" s="34"/>
      <c r="BI602" s="34"/>
    </row>
    <row r="603" spans="1:61" s="183" customFormat="1" ht="20.100000000000001" customHeight="1" x14ac:dyDescent="0.15">
      <c r="A603" s="213">
        <v>593</v>
      </c>
      <c r="B603" s="136"/>
      <c r="C603" s="258"/>
      <c r="D603" s="258"/>
      <c r="E603" s="258"/>
      <c r="F603" s="258"/>
      <c r="G603" s="4"/>
      <c r="H603" s="5"/>
      <c r="I603" s="212"/>
      <c r="J603" s="254" t="str">
        <f>IF($H603="","",VLOOKUP($H603,TSギフト商品コード!$A$1:$H$10000,2,0))</f>
        <v/>
      </c>
      <c r="K603" s="184" t="str">
        <f>IF($H603="","",IF(EXACT(ASC(VLOOKUP($H603,TSギフト商品コード!$A$1:$H$10000,8,0)),1),VLOOKUP($H603,TSギフト商品コード!$A$1:$H$10000,3,0),ROUNDDOWN((1-$I$6)*VLOOKUP($H603,TSギフト商品コード!$A$1:$H$10000,3,0),0)))</f>
        <v/>
      </c>
      <c r="L603" s="185" t="str">
        <f t="shared" si="9"/>
        <v/>
      </c>
      <c r="M603" s="288"/>
      <c r="N603" s="5"/>
      <c r="O603" s="5"/>
      <c r="P603" s="5"/>
      <c r="Q603" s="5"/>
      <c r="R603" s="256"/>
      <c r="S603" s="256"/>
      <c r="T603" s="5"/>
      <c r="U603" s="5"/>
      <c r="V603" s="265"/>
      <c r="W603" s="34"/>
      <c r="X603" s="211" t="str">
        <f>IF($H603="","",IF(EXACT(ASC(VLOOKUP($H603,TSギフト商品コード!$A$2:$H$10000,8,0)),1),VLOOKUP($H603,TSギフト商品コード!$A$2:$H$10000,4,0),IF($I$6=0%,VLOOKUP($H603,TSギフト商品コード!$A$2:$H$10000,4,0),IF($I$6=3%,VLOOKUP($H603,TSギフト商品コード!$A$2:$H$10000,5,0),IF($I$6=5%,VLOOKUP($H603,TSギフト商品コード!$A$2:$H$10000,6,0),IF($I$6=10%,VLOOKUP($H603,TSギフト商品コード!$A$2:$H$10000,7,0),""))))))</f>
        <v/>
      </c>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4"/>
      <c r="AZ603" s="34"/>
      <c r="BA603" s="34"/>
      <c r="BB603" s="34"/>
      <c r="BC603" s="34"/>
      <c r="BD603" s="34"/>
      <c r="BE603" s="34"/>
      <c r="BF603" s="34"/>
      <c r="BG603" s="34"/>
      <c r="BH603" s="34"/>
      <c r="BI603" s="34"/>
    </row>
    <row r="604" spans="1:61" s="183" customFormat="1" ht="20.100000000000001" customHeight="1" x14ac:dyDescent="0.15">
      <c r="A604" s="213">
        <v>594</v>
      </c>
      <c r="B604" s="136"/>
      <c r="C604" s="258"/>
      <c r="D604" s="258"/>
      <c r="E604" s="258"/>
      <c r="F604" s="258"/>
      <c r="G604" s="4"/>
      <c r="H604" s="5"/>
      <c r="I604" s="212"/>
      <c r="J604" s="254" t="str">
        <f>IF($H604="","",VLOOKUP($H604,TSギフト商品コード!$A$1:$H$10000,2,0))</f>
        <v/>
      </c>
      <c r="K604" s="184" t="str">
        <f>IF($H604="","",IF(EXACT(ASC(VLOOKUP($H604,TSギフト商品コード!$A$1:$H$10000,8,0)),1),VLOOKUP($H604,TSギフト商品コード!$A$1:$H$10000,3,0),ROUNDDOWN((1-$I$6)*VLOOKUP($H604,TSギフト商品コード!$A$1:$H$10000,3,0),0)))</f>
        <v/>
      </c>
      <c r="L604" s="185" t="str">
        <f t="shared" si="9"/>
        <v/>
      </c>
      <c r="M604" s="288"/>
      <c r="N604" s="5"/>
      <c r="O604" s="5"/>
      <c r="P604" s="5"/>
      <c r="Q604" s="5"/>
      <c r="R604" s="256"/>
      <c r="S604" s="256"/>
      <c r="T604" s="5"/>
      <c r="U604" s="5"/>
      <c r="V604" s="265"/>
      <c r="W604" s="34"/>
      <c r="X604" s="211" t="str">
        <f>IF($H604="","",IF(EXACT(ASC(VLOOKUP($H604,TSギフト商品コード!$A$2:$H$10000,8,0)),1),VLOOKUP($H604,TSギフト商品コード!$A$2:$H$10000,4,0),IF($I$6=0%,VLOOKUP($H604,TSギフト商品コード!$A$2:$H$10000,4,0),IF($I$6=3%,VLOOKUP($H604,TSギフト商品コード!$A$2:$H$10000,5,0),IF($I$6=5%,VLOOKUP($H604,TSギフト商品コード!$A$2:$H$10000,6,0),IF($I$6=10%,VLOOKUP($H604,TSギフト商品コード!$A$2:$H$10000,7,0),""))))))</f>
        <v/>
      </c>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4"/>
      <c r="AZ604" s="34"/>
      <c r="BA604" s="34"/>
      <c r="BB604" s="34"/>
      <c r="BC604" s="34"/>
      <c r="BD604" s="34"/>
      <c r="BE604" s="34"/>
      <c r="BF604" s="34"/>
      <c r="BG604" s="34"/>
      <c r="BH604" s="34"/>
      <c r="BI604" s="34"/>
    </row>
    <row r="605" spans="1:61" s="183" customFormat="1" ht="20.100000000000001" customHeight="1" x14ac:dyDescent="0.15">
      <c r="A605" s="213">
        <v>595</v>
      </c>
      <c r="B605" s="136"/>
      <c r="C605" s="258"/>
      <c r="D605" s="258"/>
      <c r="E605" s="258"/>
      <c r="F605" s="258"/>
      <c r="G605" s="4"/>
      <c r="H605" s="5"/>
      <c r="I605" s="212"/>
      <c r="J605" s="254" t="str">
        <f>IF($H605="","",VLOOKUP($H605,TSギフト商品コード!$A$1:$H$10000,2,0))</f>
        <v/>
      </c>
      <c r="K605" s="184" t="str">
        <f>IF($H605="","",IF(EXACT(ASC(VLOOKUP($H605,TSギフト商品コード!$A$1:$H$10000,8,0)),1),VLOOKUP($H605,TSギフト商品コード!$A$1:$H$10000,3,0),ROUNDDOWN((1-$I$6)*VLOOKUP($H605,TSギフト商品コード!$A$1:$H$10000,3,0),0)))</f>
        <v/>
      </c>
      <c r="L605" s="185" t="str">
        <f t="shared" si="9"/>
        <v/>
      </c>
      <c r="M605" s="288"/>
      <c r="N605" s="5"/>
      <c r="O605" s="5"/>
      <c r="P605" s="5"/>
      <c r="Q605" s="5"/>
      <c r="R605" s="256"/>
      <c r="S605" s="256"/>
      <c r="T605" s="5"/>
      <c r="U605" s="5"/>
      <c r="V605" s="265"/>
      <c r="W605" s="34"/>
      <c r="X605" s="211" t="str">
        <f>IF($H605="","",IF(EXACT(ASC(VLOOKUP($H605,TSギフト商品コード!$A$2:$H$10000,8,0)),1),VLOOKUP($H605,TSギフト商品コード!$A$2:$H$10000,4,0),IF($I$6=0%,VLOOKUP($H605,TSギフト商品コード!$A$2:$H$10000,4,0),IF($I$6=3%,VLOOKUP($H605,TSギフト商品コード!$A$2:$H$10000,5,0),IF($I$6=5%,VLOOKUP($H605,TSギフト商品コード!$A$2:$H$10000,6,0),IF($I$6=10%,VLOOKUP($H605,TSギフト商品コード!$A$2:$H$10000,7,0),""))))))</f>
        <v/>
      </c>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c r="AX605" s="34"/>
      <c r="AY605" s="34"/>
      <c r="AZ605" s="34"/>
      <c r="BA605" s="34"/>
      <c r="BB605" s="34"/>
      <c r="BC605" s="34"/>
      <c r="BD605" s="34"/>
      <c r="BE605" s="34"/>
      <c r="BF605" s="34"/>
      <c r="BG605" s="34"/>
      <c r="BH605" s="34"/>
      <c r="BI605" s="34"/>
    </row>
    <row r="606" spans="1:61" s="183" customFormat="1" ht="20.100000000000001" customHeight="1" x14ac:dyDescent="0.15">
      <c r="A606" s="213">
        <v>596</v>
      </c>
      <c r="B606" s="136"/>
      <c r="C606" s="258"/>
      <c r="D606" s="258"/>
      <c r="E606" s="258"/>
      <c r="F606" s="258"/>
      <c r="G606" s="4"/>
      <c r="H606" s="5"/>
      <c r="I606" s="212"/>
      <c r="J606" s="254" t="str">
        <f>IF($H606="","",VLOOKUP($H606,TSギフト商品コード!$A$1:$H$10000,2,0))</f>
        <v/>
      </c>
      <c r="K606" s="184" t="str">
        <f>IF($H606="","",IF(EXACT(ASC(VLOOKUP($H606,TSギフト商品コード!$A$1:$H$10000,8,0)),1),VLOOKUP($H606,TSギフト商品コード!$A$1:$H$10000,3,0),ROUNDDOWN((1-$I$6)*VLOOKUP($H606,TSギフト商品コード!$A$1:$H$10000,3,0),0)))</f>
        <v/>
      </c>
      <c r="L606" s="185" t="str">
        <f t="shared" si="9"/>
        <v/>
      </c>
      <c r="M606" s="288"/>
      <c r="N606" s="5"/>
      <c r="O606" s="5"/>
      <c r="P606" s="5"/>
      <c r="Q606" s="5"/>
      <c r="R606" s="256"/>
      <c r="S606" s="256"/>
      <c r="T606" s="5"/>
      <c r="U606" s="5"/>
      <c r="V606" s="265"/>
      <c r="W606" s="34"/>
      <c r="X606" s="211" t="str">
        <f>IF($H606="","",IF(EXACT(ASC(VLOOKUP($H606,TSギフト商品コード!$A$2:$H$10000,8,0)),1),VLOOKUP($H606,TSギフト商品コード!$A$2:$H$10000,4,0),IF($I$6=0%,VLOOKUP($H606,TSギフト商品コード!$A$2:$H$10000,4,0),IF($I$6=3%,VLOOKUP($H606,TSギフト商品コード!$A$2:$H$10000,5,0),IF($I$6=5%,VLOOKUP($H606,TSギフト商品コード!$A$2:$H$10000,6,0),IF($I$6=10%,VLOOKUP($H606,TSギフト商品コード!$A$2:$H$10000,7,0),""))))))</f>
        <v/>
      </c>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c r="BG606" s="34"/>
      <c r="BH606" s="34"/>
      <c r="BI606" s="34"/>
    </row>
    <row r="607" spans="1:61" s="183" customFormat="1" ht="20.100000000000001" customHeight="1" x14ac:dyDescent="0.15">
      <c r="A607" s="213">
        <v>597</v>
      </c>
      <c r="B607" s="136"/>
      <c r="C607" s="258"/>
      <c r="D607" s="258"/>
      <c r="E607" s="258"/>
      <c r="F607" s="258"/>
      <c r="G607" s="4"/>
      <c r="H607" s="5"/>
      <c r="I607" s="212"/>
      <c r="J607" s="254" t="str">
        <f>IF($H607="","",VLOOKUP($H607,TSギフト商品コード!$A$1:$H$10000,2,0))</f>
        <v/>
      </c>
      <c r="K607" s="184" t="str">
        <f>IF($H607="","",IF(EXACT(ASC(VLOOKUP($H607,TSギフト商品コード!$A$1:$H$10000,8,0)),1),VLOOKUP($H607,TSギフト商品コード!$A$1:$H$10000,3,0),ROUNDDOWN((1-$I$6)*VLOOKUP($H607,TSギフト商品コード!$A$1:$H$10000,3,0),0)))</f>
        <v/>
      </c>
      <c r="L607" s="185" t="str">
        <f t="shared" si="9"/>
        <v/>
      </c>
      <c r="M607" s="288"/>
      <c r="N607" s="5"/>
      <c r="O607" s="5"/>
      <c r="P607" s="5"/>
      <c r="Q607" s="5"/>
      <c r="R607" s="256"/>
      <c r="S607" s="256"/>
      <c r="T607" s="5"/>
      <c r="U607" s="5"/>
      <c r="V607" s="265"/>
      <c r="W607" s="34"/>
      <c r="X607" s="211" t="str">
        <f>IF($H607="","",IF(EXACT(ASC(VLOOKUP($H607,TSギフト商品コード!$A$2:$H$10000,8,0)),1),VLOOKUP($H607,TSギフト商品コード!$A$2:$H$10000,4,0),IF($I$6=0%,VLOOKUP($H607,TSギフト商品コード!$A$2:$H$10000,4,0),IF($I$6=3%,VLOOKUP($H607,TSギフト商品コード!$A$2:$H$10000,5,0),IF($I$6=5%,VLOOKUP($H607,TSギフト商品コード!$A$2:$H$10000,6,0),IF($I$6=10%,VLOOKUP($H607,TSギフト商品コード!$A$2:$H$10000,7,0),""))))))</f>
        <v/>
      </c>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c r="AY607" s="34"/>
      <c r="AZ607" s="34"/>
      <c r="BA607" s="34"/>
      <c r="BB607" s="34"/>
      <c r="BC607" s="34"/>
      <c r="BD607" s="34"/>
      <c r="BE607" s="34"/>
      <c r="BF607" s="34"/>
      <c r="BG607" s="34"/>
      <c r="BH607" s="34"/>
      <c r="BI607" s="34"/>
    </row>
    <row r="608" spans="1:61" s="183" customFormat="1" ht="20.100000000000001" customHeight="1" x14ac:dyDescent="0.15">
      <c r="A608" s="213">
        <v>598</v>
      </c>
      <c r="B608" s="136"/>
      <c r="C608" s="258"/>
      <c r="D608" s="258"/>
      <c r="E608" s="258"/>
      <c r="F608" s="258"/>
      <c r="G608" s="4"/>
      <c r="H608" s="5"/>
      <c r="I608" s="212"/>
      <c r="J608" s="254" t="str">
        <f>IF($H608="","",VLOOKUP($H608,TSギフト商品コード!$A$1:$H$10000,2,0))</f>
        <v/>
      </c>
      <c r="K608" s="184" t="str">
        <f>IF($H608="","",IF(EXACT(ASC(VLOOKUP($H608,TSギフト商品コード!$A$1:$H$10000,8,0)),1),VLOOKUP($H608,TSギフト商品コード!$A$1:$H$10000,3,0),ROUNDDOWN((1-$I$6)*VLOOKUP($H608,TSギフト商品コード!$A$1:$H$10000,3,0),0)))</f>
        <v/>
      </c>
      <c r="L608" s="185" t="str">
        <f t="shared" si="9"/>
        <v/>
      </c>
      <c r="M608" s="288"/>
      <c r="N608" s="5"/>
      <c r="O608" s="5"/>
      <c r="P608" s="5"/>
      <c r="Q608" s="5"/>
      <c r="R608" s="256"/>
      <c r="S608" s="256"/>
      <c r="T608" s="5"/>
      <c r="U608" s="5"/>
      <c r="V608" s="265"/>
      <c r="W608" s="34"/>
      <c r="X608" s="211" t="str">
        <f>IF($H608="","",IF(EXACT(ASC(VLOOKUP($H608,TSギフト商品コード!$A$2:$H$10000,8,0)),1),VLOOKUP($H608,TSギフト商品コード!$A$2:$H$10000,4,0),IF($I$6=0%,VLOOKUP($H608,TSギフト商品コード!$A$2:$H$10000,4,0),IF($I$6=3%,VLOOKUP($H608,TSギフト商品コード!$A$2:$H$10000,5,0),IF($I$6=5%,VLOOKUP($H608,TSギフト商品コード!$A$2:$H$10000,6,0),IF($I$6=10%,VLOOKUP($H608,TSギフト商品コード!$A$2:$H$10000,7,0),""))))))</f>
        <v/>
      </c>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c r="AX608" s="34"/>
      <c r="AY608" s="34"/>
      <c r="AZ608" s="34"/>
      <c r="BA608" s="34"/>
      <c r="BB608" s="34"/>
      <c r="BC608" s="34"/>
      <c r="BD608" s="34"/>
      <c r="BE608" s="34"/>
      <c r="BF608" s="34"/>
      <c r="BG608" s="34"/>
      <c r="BH608" s="34"/>
      <c r="BI608" s="34"/>
    </row>
    <row r="609" spans="1:61" s="183" customFormat="1" ht="20.100000000000001" customHeight="1" x14ac:dyDescent="0.15">
      <c r="A609" s="213">
        <v>599</v>
      </c>
      <c r="B609" s="136"/>
      <c r="C609" s="258"/>
      <c r="D609" s="258"/>
      <c r="E609" s="258"/>
      <c r="F609" s="258"/>
      <c r="G609" s="4"/>
      <c r="H609" s="5"/>
      <c r="I609" s="212"/>
      <c r="J609" s="254" t="str">
        <f>IF($H609="","",VLOOKUP($H609,TSギフト商品コード!$A$1:$H$10000,2,0))</f>
        <v/>
      </c>
      <c r="K609" s="184" t="str">
        <f>IF($H609="","",IF(EXACT(ASC(VLOOKUP($H609,TSギフト商品コード!$A$1:$H$10000,8,0)),1),VLOOKUP($H609,TSギフト商品コード!$A$1:$H$10000,3,0),ROUNDDOWN((1-$I$6)*VLOOKUP($H609,TSギフト商品コード!$A$1:$H$10000,3,0),0)))</f>
        <v/>
      </c>
      <c r="L609" s="185" t="str">
        <f t="shared" si="9"/>
        <v/>
      </c>
      <c r="M609" s="288"/>
      <c r="N609" s="5"/>
      <c r="O609" s="5"/>
      <c r="P609" s="5"/>
      <c r="Q609" s="5"/>
      <c r="R609" s="256"/>
      <c r="S609" s="256"/>
      <c r="T609" s="5"/>
      <c r="U609" s="5"/>
      <c r="V609" s="265"/>
      <c r="W609" s="34"/>
      <c r="X609" s="211" t="str">
        <f>IF($H609="","",IF(EXACT(ASC(VLOOKUP($H609,TSギフト商品コード!$A$2:$H$10000,8,0)),1),VLOOKUP($H609,TSギフト商品コード!$A$2:$H$10000,4,0),IF($I$6=0%,VLOOKUP($H609,TSギフト商品コード!$A$2:$H$10000,4,0),IF($I$6=3%,VLOOKUP($H609,TSギフト商品コード!$A$2:$H$10000,5,0),IF($I$6=5%,VLOOKUP($H609,TSギフト商品コード!$A$2:$H$10000,6,0),IF($I$6=10%,VLOOKUP($H609,TSギフト商品コード!$A$2:$H$10000,7,0),""))))))</f>
        <v/>
      </c>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4"/>
      <c r="AZ609" s="34"/>
      <c r="BA609" s="34"/>
      <c r="BB609" s="34"/>
      <c r="BC609" s="34"/>
      <c r="BD609" s="34"/>
      <c r="BE609" s="34"/>
      <c r="BF609" s="34"/>
      <c r="BG609" s="34"/>
      <c r="BH609" s="34"/>
      <c r="BI609" s="34"/>
    </row>
    <row r="610" spans="1:61" s="183" customFormat="1" ht="20.100000000000001" customHeight="1" x14ac:dyDescent="0.15">
      <c r="A610" s="213">
        <v>600</v>
      </c>
      <c r="B610" s="136"/>
      <c r="C610" s="258"/>
      <c r="D610" s="258"/>
      <c r="E610" s="258"/>
      <c r="F610" s="258"/>
      <c r="G610" s="4"/>
      <c r="H610" s="5"/>
      <c r="I610" s="212"/>
      <c r="J610" s="254" t="str">
        <f>IF($H610="","",VLOOKUP($H610,TSギフト商品コード!$A$1:$H$10000,2,0))</f>
        <v/>
      </c>
      <c r="K610" s="184" t="str">
        <f>IF($H610="","",IF(EXACT(ASC(VLOOKUP($H610,TSギフト商品コード!$A$1:$H$10000,8,0)),1),VLOOKUP($H610,TSギフト商品コード!$A$1:$H$10000,3,0),ROUNDDOWN((1-$I$6)*VLOOKUP($H610,TSギフト商品コード!$A$1:$H$10000,3,0),0)))</f>
        <v/>
      </c>
      <c r="L610" s="185" t="str">
        <f t="shared" si="9"/>
        <v/>
      </c>
      <c r="M610" s="288"/>
      <c r="N610" s="5"/>
      <c r="O610" s="5"/>
      <c r="P610" s="5"/>
      <c r="Q610" s="5"/>
      <c r="R610" s="256"/>
      <c r="S610" s="256"/>
      <c r="T610" s="5"/>
      <c r="U610" s="5"/>
      <c r="V610" s="265"/>
      <c r="W610" s="34"/>
      <c r="X610" s="211" t="str">
        <f>IF($H610="","",IF(EXACT(ASC(VLOOKUP($H610,TSギフト商品コード!$A$2:$H$10000,8,0)),1),VLOOKUP($H610,TSギフト商品コード!$A$2:$H$10000,4,0),IF($I$6=0%,VLOOKUP($H610,TSギフト商品コード!$A$2:$H$10000,4,0),IF($I$6=3%,VLOOKUP($H610,TSギフト商品コード!$A$2:$H$10000,5,0),IF($I$6=5%,VLOOKUP($H610,TSギフト商品コード!$A$2:$H$10000,6,0),IF($I$6=10%,VLOOKUP($H610,TSギフト商品コード!$A$2:$H$10000,7,0),""))))))</f>
        <v/>
      </c>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4"/>
      <c r="AZ610" s="34"/>
      <c r="BA610" s="34"/>
      <c r="BB610" s="34"/>
      <c r="BC610" s="34"/>
      <c r="BD610" s="34"/>
      <c r="BE610" s="34"/>
      <c r="BF610" s="34"/>
      <c r="BG610" s="34"/>
      <c r="BH610" s="34"/>
      <c r="BI610" s="34"/>
    </row>
    <row r="611" spans="1:61" s="183" customFormat="1" ht="20.100000000000001" customHeight="1" x14ac:dyDescent="0.15">
      <c r="A611" s="213">
        <v>601</v>
      </c>
      <c r="B611" s="136"/>
      <c r="C611" s="258"/>
      <c r="D611" s="258"/>
      <c r="E611" s="258"/>
      <c r="F611" s="258"/>
      <c r="G611" s="4"/>
      <c r="H611" s="5"/>
      <c r="I611" s="212"/>
      <c r="J611" s="254" t="str">
        <f>IF($H611="","",VLOOKUP($H611,TSギフト商品コード!$A$1:$H$10000,2,0))</f>
        <v/>
      </c>
      <c r="K611" s="184" t="str">
        <f>IF($H611="","",IF(EXACT(ASC(VLOOKUP($H611,TSギフト商品コード!$A$1:$H$10000,8,0)),1),VLOOKUP($H611,TSギフト商品コード!$A$1:$H$10000,3,0),ROUNDDOWN((1-$I$6)*VLOOKUP($H611,TSギフト商品コード!$A$1:$H$10000,3,0),0)))</f>
        <v/>
      </c>
      <c r="L611" s="185" t="str">
        <f t="shared" si="9"/>
        <v/>
      </c>
      <c r="M611" s="288"/>
      <c r="N611" s="5"/>
      <c r="O611" s="5"/>
      <c r="P611" s="5"/>
      <c r="Q611" s="5"/>
      <c r="R611" s="256"/>
      <c r="S611" s="256"/>
      <c r="T611" s="5"/>
      <c r="U611" s="5"/>
      <c r="V611" s="265"/>
      <c r="W611" s="34"/>
      <c r="X611" s="211" t="str">
        <f>IF($H611="","",IF(EXACT(ASC(VLOOKUP($H611,TSギフト商品コード!$A$2:$H$10000,8,0)),1),VLOOKUP($H611,TSギフト商品コード!$A$2:$H$10000,4,0),IF($I$6=0%,VLOOKUP($H611,TSギフト商品コード!$A$2:$H$10000,4,0),IF($I$6=3%,VLOOKUP($H611,TSギフト商品コード!$A$2:$H$10000,5,0),IF($I$6=5%,VLOOKUP($H611,TSギフト商品コード!$A$2:$H$10000,6,0),IF($I$6=10%,VLOOKUP($H611,TSギフト商品コード!$A$2:$H$10000,7,0),""))))))</f>
        <v/>
      </c>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c r="AX611" s="34"/>
      <c r="AY611" s="34"/>
      <c r="AZ611" s="34"/>
      <c r="BA611" s="34"/>
      <c r="BB611" s="34"/>
      <c r="BC611" s="34"/>
      <c r="BD611" s="34"/>
      <c r="BE611" s="34"/>
      <c r="BF611" s="34"/>
      <c r="BG611" s="34"/>
      <c r="BH611" s="34"/>
      <c r="BI611" s="34"/>
    </row>
    <row r="612" spans="1:61" s="183" customFormat="1" ht="20.100000000000001" customHeight="1" x14ac:dyDescent="0.15">
      <c r="A612" s="213">
        <v>602</v>
      </c>
      <c r="B612" s="136"/>
      <c r="C612" s="258"/>
      <c r="D612" s="258"/>
      <c r="E612" s="258"/>
      <c r="F612" s="258"/>
      <c r="G612" s="4"/>
      <c r="H612" s="5"/>
      <c r="I612" s="212"/>
      <c r="J612" s="254" t="str">
        <f>IF($H612="","",VLOOKUP($H612,TSギフト商品コード!$A$1:$H$10000,2,0))</f>
        <v/>
      </c>
      <c r="K612" s="184" t="str">
        <f>IF($H612="","",IF(EXACT(ASC(VLOOKUP($H612,TSギフト商品コード!$A$1:$H$10000,8,0)),1),VLOOKUP($H612,TSギフト商品コード!$A$1:$H$10000,3,0),ROUNDDOWN((1-$I$6)*VLOOKUP($H612,TSギフト商品コード!$A$1:$H$10000,3,0),0)))</f>
        <v/>
      </c>
      <c r="L612" s="185" t="str">
        <f t="shared" si="9"/>
        <v/>
      </c>
      <c r="M612" s="288"/>
      <c r="N612" s="5"/>
      <c r="O612" s="5"/>
      <c r="P612" s="5"/>
      <c r="Q612" s="5"/>
      <c r="R612" s="256"/>
      <c r="S612" s="256"/>
      <c r="T612" s="5"/>
      <c r="U612" s="5"/>
      <c r="V612" s="265"/>
      <c r="W612" s="34"/>
      <c r="X612" s="211" t="str">
        <f>IF($H612="","",IF(EXACT(ASC(VLOOKUP($H612,TSギフト商品コード!$A$2:$H$10000,8,0)),1),VLOOKUP($H612,TSギフト商品コード!$A$2:$H$10000,4,0),IF($I$6=0%,VLOOKUP($H612,TSギフト商品コード!$A$2:$H$10000,4,0),IF($I$6=3%,VLOOKUP($H612,TSギフト商品コード!$A$2:$H$10000,5,0),IF($I$6=5%,VLOOKUP($H612,TSギフト商品コード!$A$2:$H$10000,6,0),IF($I$6=10%,VLOOKUP($H612,TSギフト商品コード!$A$2:$H$10000,7,0),""))))))</f>
        <v/>
      </c>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c r="AX612" s="34"/>
      <c r="AY612" s="34"/>
      <c r="AZ612" s="34"/>
      <c r="BA612" s="34"/>
      <c r="BB612" s="34"/>
      <c r="BC612" s="34"/>
      <c r="BD612" s="34"/>
      <c r="BE612" s="34"/>
      <c r="BF612" s="34"/>
      <c r="BG612" s="34"/>
      <c r="BH612" s="34"/>
      <c r="BI612" s="34"/>
    </row>
    <row r="613" spans="1:61" s="183" customFormat="1" ht="20.100000000000001" customHeight="1" x14ac:dyDescent="0.15">
      <c r="A613" s="213">
        <v>603</v>
      </c>
      <c r="B613" s="136"/>
      <c r="C613" s="258"/>
      <c r="D613" s="258"/>
      <c r="E613" s="258"/>
      <c r="F613" s="258"/>
      <c r="G613" s="4"/>
      <c r="H613" s="5"/>
      <c r="I613" s="212"/>
      <c r="J613" s="254" t="str">
        <f>IF($H613="","",VLOOKUP($H613,TSギフト商品コード!$A$1:$H$10000,2,0))</f>
        <v/>
      </c>
      <c r="K613" s="184" t="str">
        <f>IF($H613="","",IF(EXACT(ASC(VLOOKUP($H613,TSギフト商品コード!$A$1:$H$10000,8,0)),1),VLOOKUP($H613,TSギフト商品コード!$A$1:$H$10000,3,0),ROUNDDOWN((1-$I$6)*VLOOKUP($H613,TSギフト商品コード!$A$1:$H$10000,3,0),0)))</f>
        <v/>
      </c>
      <c r="L613" s="185" t="str">
        <f t="shared" si="9"/>
        <v/>
      </c>
      <c r="M613" s="288"/>
      <c r="N613" s="5"/>
      <c r="O613" s="5"/>
      <c r="P613" s="5"/>
      <c r="Q613" s="5"/>
      <c r="R613" s="256"/>
      <c r="S613" s="256"/>
      <c r="T613" s="5"/>
      <c r="U613" s="5"/>
      <c r="V613" s="265"/>
      <c r="W613" s="34"/>
      <c r="X613" s="211" t="str">
        <f>IF($H613="","",IF(EXACT(ASC(VLOOKUP($H613,TSギフト商品コード!$A$2:$H$10000,8,0)),1),VLOOKUP($H613,TSギフト商品コード!$A$2:$H$10000,4,0),IF($I$6=0%,VLOOKUP($H613,TSギフト商品コード!$A$2:$H$10000,4,0),IF($I$6=3%,VLOOKUP($H613,TSギフト商品コード!$A$2:$H$10000,5,0),IF($I$6=5%,VLOOKUP($H613,TSギフト商品コード!$A$2:$H$10000,6,0),IF($I$6=10%,VLOOKUP($H613,TSギフト商品コード!$A$2:$H$10000,7,0),""))))))</f>
        <v/>
      </c>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4"/>
      <c r="AZ613" s="34"/>
      <c r="BA613" s="34"/>
      <c r="BB613" s="34"/>
      <c r="BC613" s="34"/>
      <c r="BD613" s="34"/>
      <c r="BE613" s="34"/>
      <c r="BF613" s="34"/>
      <c r="BG613" s="34"/>
      <c r="BH613" s="34"/>
      <c r="BI613" s="34"/>
    </row>
    <row r="614" spans="1:61" s="183" customFormat="1" ht="20.100000000000001" customHeight="1" x14ac:dyDescent="0.15">
      <c r="A614" s="213">
        <v>604</v>
      </c>
      <c r="B614" s="136"/>
      <c r="C614" s="258"/>
      <c r="D614" s="258"/>
      <c r="E614" s="258"/>
      <c r="F614" s="258"/>
      <c r="G614" s="4"/>
      <c r="H614" s="5"/>
      <c r="I614" s="212"/>
      <c r="J614" s="254" t="str">
        <f>IF($H614="","",VLOOKUP($H614,TSギフト商品コード!$A$1:$H$10000,2,0))</f>
        <v/>
      </c>
      <c r="K614" s="184" t="str">
        <f>IF($H614="","",IF(EXACT(ASC(VLOOKUP($H614,TSギフト商品コード!$A$1:$H$10000,8,0)),1),VLOOKUP($H614,TSギフト商品コード!$A$1:$H$10000,3,0),ROUNDDOWN((1-$I$6)*VLOOKUP($H614,TSギフト商品コード!$A$1:$H$10000,3,0),0)))</f>
        <v/>
      </c>
      <c r="L614" s="185" t="str">
        <f t="shared" si="9"/>
        <v/>
      </c>
      <c r="M614" s="288"/>
      <c r="N614" s="5"/>
      <c r="O614" s="5"/>
      <c r="P614" s="5"/>
      <c r="Q614" s="5"/>
      <c r="R614" s="256"/>
      <c r="S614" s="256"/>
      <c r="T614" s="5"/>
      <c r="U614" s="5"/>
      <c r="V614" s="265"/>
      <c r="W614" s="34"/>
      <c r="X614" s="211" t="str">
        <f>IF($H614="","",IF(EXACT(ASC(VLOOKUP($H614,TSギフト商品コード!$A$2:$H$10000,8,0)),1),VLOOKUP($H614,TSギフト商品コード!$A$2:$H$10000,4,0),IF($I$6=0%,VLOOKUP($H614,TSギフト商品コード!$A$2:$H$10000,4,0),IF($I$6=3%,VLOOKUP($H614,TSギフト商品コード!$A$2:$H$10000,5,0),IF($I$6=5%,VLOOKUP($H614,TSギフト商品コード!$A$2:$H$10000,6,0),IF($I$6=10%,VLOOKUP($H614,TSギフト商品コード!$A$2:$H$10000,7,0),""))))))</f>
        <v/>
      </c>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4"/>
      <c r="AZ614" s="34"/>
      <c r="BA614" s="34"/>
      <c r="BB614" s="34"/>
      <c r="BC614" s="34"/>
      <c r="BD614" s="34"/>
      <c r="BE614" s="34"/>
      <c r="BF614" s="34"/>
      <c r="BG614" s="34"/>
      <c r="BH614" s="34"/>
      <c r="BI614" s="34"/>
    </row>
    <row r="615" spans="1:61" s="183" customFormat="1" ht="20.100000000000001" customHeight="1" x14ac:dyDescent="0.15">
      <c r="A615" s="213">
        <v>605</v>
      </c>
      <c r="B615" s="136"/>
      <c r="C615" s="258"/>
      <c r="D615" s="258"/>
      <c r="E615" s="258"/>
      <c r="F615" s="258"/>
      <c r="G615" s="4"/>
      <c r="H615" s="5"/>
      <c r="I615" s="212"/>
      <c r="J615" s="254" t="str">
        <f>IF($H615="","",VLOOKUP($H615,TSギフト商品コード!$A$1:$H$10000,2,0))</f>
        <v/>
      </c>
      <c r="K615" s="184" t="str">
        <f>IF($H615="","",IF(EXACT(ASC(VLOOKUP($H615,TSギフト商品コード!$A$1:$H$10000,8,0)),1),VLOOKUP($H615,TSギフト商品コード!$A$1:$H$10000,3,0),ROUNDDOWN((1-$I$6)*VLOOKUP($H615,TSギフト商品コード!$A$1:$H$10000,3,0),0)))</f>
        <v/>
      </c>
      <c r="L615" s="185" t="str">
        <f t="shared" si="9"/>
        <v/>
      </c>
      <c r="M615" s="288"/>
      <c r="N615" s="5"/>
      <c r="O615" s="5"/>
      <c r="P615" s="5"/>
      <c r="Q615" s="5"/>
      <c r="R615" s="256"/>
      <c r="S615" s="256"/>
      <c r="T615" s="5"/>
      <c r="U615" s="5"/>
      <c r="V615" s="265"/>
      <c r="W615" s="34"/>
      <c r="X615" s="211" t="str">
        <f>IF($H615="","",IF(EXACT(ASC(VLOOKUP($H615,TSギフト商品コード!$A$2:$H$10000,8,0)),1),VLOOKUP($H615,TSギフト商品コード!$A$2:$H$10000,4,0),IF($I$6=0%,VLOOKUP($H615,TSギフト商品コード!$A$2:$H$10000,4,0),IF($I$6=3%,VLOOKUP($H615,TSギフト商品コード!$A$2:$H$10000,5,0),IF($I$6=5%,VLOOKUP($H615,TSギフト商品コード!$A$2:$H$10000,6,0),IF($I$6=10%,VLOOKUP($H615,TSギフト商品コード!$A$2:$H$10000,7,0),""))))))</f>
        <v/>
      </c>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4"/>
      <c r="AZ615" s="34"/>
      <c r="BA615" s="34"/>
      <c r="BB615" s="34"/>
      <c r="BC615" s="34"/>
      <c r="BD615" s="34"/>
      <c r="BE615" s="34"/>
      <c r="BF615" s="34"/>
      <c r="BG615" s="34"/>
      <c r="BH615" s="34"/>
      <c r="BI615" s="34"/>
    </row>
    <row r="616" spans="1:61" s="183" customFormat="1" ht="20.100000000000001" customHeight="1" x14ac:dyDescent="0.15">
      <c r="A616" s="213">
        <v>606</v>
      </c>
      <c r="B616" s="136"/>
      <c r="C616" s="258"/>
      <c r="D616" s="258"/>
      <c r="E616" s="258"/>
      <c r="F616" s="258"/>
      <c r="G616" s="4"/>
      <c r="H616" s="5"/>
      <c r="I616" s="212"/>
      <c r="J616" s="254" t="str">
        <f>IF($H616="","",VLOOKUP($H616,TSギフト商品コード!$A$1:$H$10000,2,0))</f>
        <v/>
      </c>
      <c r="K616" s="184" t="str">
        <f>IF($H616="","",IF(EXACT(ASC(VLOOKUP($H616,TSギフト商品コード!$A$1:$H$10000,8,0)),1),VLOOKUP($H616,TSギフト商品コード!$A$1:$H$10000,3,0),ROUNDDOWN((1-$I$6)*VLOOKUP($H616,TSギフト商品コード!$A$1:$H$10000,3,0),0)))</f>
        <v/>
      </c>
      <c r="L616" s="185" t="str">
        <f t="shared" si="9"/>
        <v/>
      </c>
      <c r="M616" s="288"/>
      <c r="N616" s="5"/>
      <c r="O616" s="5"/>
      <c r="P616" s="5"/>
      <c r="Q616" s="5"/>
      <c r="R616" s="256"/>
      <c r="S616" s="256"/>
      <c r="T616" s="5"/>
      <c r="U616" s="5"/>
      <c r="V616" s="265"/>
      <c r="W616" s="34"/>
      <c r="X616" s="211" t="str">
        <f>IF($H616="","",IF(EXACT(ASC(VLOOKUP($H616,TSギフト商品コード!$A$2:$H$10000,8,0)),1),VLOOKUP($H616,TSギフト商品コード!$A$2:$H$10000,4,0),IF($I$6=0%,VLOOKUP($H616,TSギフト商品コード!$A$2:$H$10000,4,0),IF($I$6=3%,VLOOKUP($H616,TSギフト商品コード!$A$2:$H$10000,5,0),IF($I$6=5%,VLOOKUP($H616,TSギフト商品コード!$A$2:$H$10000,6,0),IF($I$6=10%,VLOOKUP($H616,TSギフト商品コード!$A$2:$H$10000,7,0),""))))))</f>
        <v/>
      </c>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c r="BG616" s="34"/>
      <c r="BH616" s="34"/>
      <c r="BI616" s="34"/>
    </row>
    <row r="617" spans="1:61" s="183" customFormat="1" ht="20.100000000000001" customHeight="1" x14ac:dyDescent="0.15">
      <c r="A617" s="213">
        <v>607</v>
      </c>
      <c r="B617" s="136"/>
      <c r="C617" s="258"/>
      <c r="D617" s="258"/>
      <c r="E617" s="258"/>
      <c r="F617" s="258"/>
      <c r="G617" s="4"/>
      <c r="H617" s="5"/>
      <c r="I617" s="212"/>
      <c r="J617" s="254" t="str">
        <f>IF($H617="","",VLOOKUP($H617,TSギフト商品コード!$A$1:$H$10000,2,0))</f>
        <v/>
      </c>
      <c r="K617" s="184" t="str">
        <f>IF($H617="","",IF(EXACT(ASC(VLOOKUP($H617,TSギフト商品コード!$A$1:$H$10000,8,0)),1),VLOOKUP($H617,TSギフト商品コード!$A$1:$H$10000,3,0),ROUNDDOWN((1-$I$6)*VLOOKUP($H617,TSギフト商品コード!$A$1:$H$10000,3,0),0)))</f>
        <v/>
      </c>
      <c r="L617" s="185" t="str">
        <f t="shared" si="9"/>
        <v/>
      </c>
      <c r="M617" s="288"/>
      <c r="N617" s="5"/>
      <c r="O617" s="5"/>
      <c r="P617" s="5"/>
      <c r="Q617" s="5"/>
      <c r="R617" s="256"/>
      <c r="S617" s="256"/>
      <c r="T617" s="5"/>
      <c r="U617" s="5"/>
      <c r="V617" s="265"/>
      <c r="W617" s="34"/>
      <c r="X617" s="211" t="str">
        <f>IF($H617="","",IF(EXACT(ASC(VLOOKUP($H617,TSギフト商品コード!$A$2:$H$10000,8,0)),1),VLOOKUP($H617,TSギフト商品コード!$A$2:$H$10000,4,0),IF($I$6=0%,VLOOKUP($H617,TSギフト商品コード!$A$2:$H$10000,4,0),IF($I$6=3%,VLOOKUP($H617,TSギフト商品コード!$A$2:$H$10000,5,0),IF($I$6=5%,VLOOKUP($H617,TSギフト商品コード!$A$2:$H$10000,6,0),IF($I$6=10%,VLOOKUP($H617,TSギフト商品コード!$A$2:$H$10000,7,0),""))))))</f>
        <v/>
      </c>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4"/>
      <c r="AZ617" s="34"/>
      <c r="BA617" s="34"/>
      <c r="BB617" s="34"/>
      <c r="BC617" s="34"/>
      <c r="BD617" s="34"/>
      <c r="BE617" s="34"/>
      <c r="BF617" s="34"/>
      <c r="BG617" s="34"/>
      <c r="BH617" s="34"/>
      <c r="BI617" s="34"/>
    </row>
    <row r="618" spans="1:61" s="183" customFormat="1" ht="20.100000000000001" customHeight="1" x14ac:dyDescent="0.15">
      <c r="A618" s="213">
        <v>608</v>
      </c>
      <c r="B618" s="136"/>
      <c r="C618" s="258"/>
      <c r="D618" s="258"/>
      <c r="E618" s="258"/>
      <c r="F618" s="258"/>
      <c r="G618" s="4"/>
      <c r="H618" s="5"/>
      <c r="I618" s="212"/>
      <c r="J618" s="254" t="str">
        <f>IF($H618="","",VLOOKUP($H618,TSギフト商品コード!$A$1:$H$10000,2,0))</f>
        <v/>
      </c>
      <c r="K618" s="184" t="str">
        <f>IF($H618="","",IF(EXACT(ASC(VLOOKUP($H618,TSギフト商品コード!$A$1:$H$10000,8,0)),1),VLOOKUP($H618,TSギフト商品コード!$A$1:$H$10000,3,0),ROUNDDOWN((1-$I$6)*VLOOKUP($H618,TSギフト商品コード!$A$1:$H$10000,3,0),0)))</f>
        <v/>
      </c>
      <c r="L618" s="185" t="str">
        <f t="shared" si="9"/>
        <v/>
      </c>
      <c r="M618" s="288"/>
      <c r="N618" s="5"/>
      <c r="O618" s="5"/>
      <c r="P618" s="5"/>
      <c r="Q618" s="5"/>
      <c r="R618" s="256"/>
      <c r="S618" s="256"/>
      <c r="T618" s="5"/>
      <c r="U618" s="5"/>
      <c r="V618" s="265"/>
      <c r="W618" s="34"/>
      <c r="X618" s="211" t="str">
        <f>IF($H618="","",IF(EXACT(ASC(VLOOKUP($H618,TSギフト商品コード!$A$2:$H$10000,8,0)),1),VLOOKUP($H618,TSギフト商品コード!$A$2:$H$10000,4,0),IF($I$6=0%,VLOOKUP($H618,TSギフト商品コード!$A$2:$H$10000,4,0),IF($I$6=3%,VLOOKUP($H618,TSギフト商品コード!$A$2:$H$10000,5,0),IF($I$6=5%,VLOOKUP($H618,TSギフト商品コード!$A$2:$H$10000,6,0),IF($I$6=10%,VLOOKUP($H618,TSギフト商品コード!$A$2:$H$10000,7,0),""))))))</f>
        <v/>
      </c>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4"/>
      <c r="AZ618" s="34"/>
      <c r="BA618" s="34"/>
      <c r="BB618" s="34"/>
      <c r="BC618" s="34"/>
      <c r="BD618" s="34"/>
      <c r="BE618" s="34"/>
      <c r="BF618" s="34"/>
      <c r="BG618" s="34"/>
      <c r="BH618" s="34"/>
      <c r="BI618" s="34"/>
    </row>
    <row r="619" spans="1:61" s="183" customFormat="1" ht="20.100000000000001" customHeight="1" x14ac:dyDescent="0.15">
      <c r="A619" s="213">
        <v>609</v>
      </c>
      <c r="B619" s="136"/>
      <c r="C619" s="258"/>
      <c r="D619" s="258"/>
      <c r="E619" s="258"/>
      <c r="F619" s="258"/>
      <c r="G619" s="4"/>
      <c r="H619" s="5"/>
      <c r="I619" s="212"/>
      <c r="J619" s="254" t="str">
        <f>IF($H619="","",VLOOKUP($H619,TSギフト商品コード!$A$1:$H$10000,2,0))</f>
        <v/>
      </c>
      <c r="K619" s="184" t="str">
        <f>IF($H619="","",IF(EXACT(ASC(VLOOKUP($H619,TSギフト商品コード!$A$1:$H$10000,8,0)),1),VLOOKUP($H619,TSギフト商品コード!$A$1:$H$10000,3,0),ROUNDDOWN((1-$I$6)*VLOOKUP($H619,TSギフト商品コード!$A$1:$H$10000,3,0),0)))</f>
        <v/>
      </c>
      <c r="L619" s="185" t="str">
        <f t="shared" si="9"/>
        <v/>
      </c>
      <c r="M619" s="288"/>
      <c r="N619" s="5"/>
      <c r="O619" s="5"/>
      <c r="P619" s="5"/>
      <c r="Q619" s="5"/>
      <c r="R619" s="256"/>
      <c r="S619" s="256"/>
      <c r="T619" s="5"/>
      <c r="U619" s="5"/>
      <c r="V619" s="265"/>
      <c r="W619" s="34"/>
      <c r="X619" s="211" t="str">
        <f>IF($H619="","",IF(EXACT(ASC(VLOOKUP($H619,TSギフト商品コード!$A$2:$H$10000,8,0)),1),VLOOKUP($H619,TSギフト商品コード!$A$2:$H$10000,4,0),IF($I$6=0%,VLOOKUP($H619,TSギフト商品コード!$A$2:$H$10000,4,0),IF($I$6=3%,VLOOKUP($H619,TSギフト商品コード!$A$2:$H$10000,5,0),IF($I$6=5%,VLOOKUP($H619,TSギフト商品コード!$A$2:$H$10000,6,0),IF($I$6=10%,VLOOKUP($H619,TSギフト商品コード!$A$2:$H$10000,7,0),""))))))</f>
        <v/>
      </c>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row>
    <row r="620" spans="1:61" s="183" customFormat="1" ht="20.100000000000001" customHeight="1" x14ac:dyDescent="0.15">
      <c r="A620" s="213">
        <v>610</v>
      </c>
      <c r="B620" s="136"/>
      <c r="C620" s="258"/>
      <c r="D620" s="258"/>
      <c r="E620" s="258"/>
      <c r="F620" s="258"/>
      <c r="G620" s="4"/>
      <c r="H620" s="5"/>
      <c r="I620" s="212"/>
      <c r="J620" s="254" t="str">
        <f>IF($H620="","",VLOOKUP($H620,TSギフト商品コード!$A$1:$H$10000,2,0))</f>
        <v/>
      </c>
      <c r="K620" s="184" t="str">
        <f>IF($H620="","",IF(EXACT(ASC(VLOOKUP($H620,TSギフト商品コード!$A$1:$H$10000,8,0)),1),VLOOKUP($H620,TSギフト商品コード!$A$1:$H$10000,3,0),ROUNDDOWN((1-$I$6)*VLOOKUP($H620,TSギフト商品コード!$A$1:$H$10000,3,0),0)))</f>
        <v/>
      </c>
      <c r="L620" s="185" t="str">
        <f t="shared" si="9"/>
        <v/>
      </c>
      <c r="M620" s="288"/>
      <c r="N620" s="5"/>
      <c r="O620" s="5"/>
      <c r="P620" s="5"/>
      <c r="Q620" s="5"/>
      <c r="R620" s="256"/>
      <c r="S620" s="256"/>
      <c r="T620" s="5"/>
      <c r="U620" s="5"/>
      <c r="V620" s="265"/>
      <c r="W620" s="34"/>
      <c r="X620" s="211" t="str">
        <f>IF($H620="","",IF(EXACT(ASC(VLOOKUP($H620,TSギフト商品コード!$A$2:$H$10000,8,0)),1),VLOOKUP($H620,TSギフト商品コード!$A$2:$H$10000,4,0),IF($I$6=0%,VLOOKUP($H620,TSギフト商品コード!$A$2:$H$10000,4,0),IF($I$6=3%,VLOOKUP($H620,TSギフト商品コード!$A$2:$H$10000,5,0),IF($I$6=5%,VLOOKUP($H620,TSギフト商品コード!$A$2:$H$10000,6,0),IF($I$6=10%,VLOOKUP($H620,TSギフト商品コード!$A$2:$H$10000,7,0),""))))))</f>
        <v/>
      </c>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c r="BG620" s="34"/>
      <c r="BH620" s="34"/>
      <c r="BI620" s="34"/>
    </row>
    <row r="621" spans="1:61" s="183" customFormat="1" ht="20.100000000000001" customHeight="1" x14ac:dyDescent="0.15">
      <c r="A621" s="213">
        <v>611</v>
      </c>
      <c r="B621" s="136"/>
      <c r="C621" s="258"/>
      <c r="D621" s="258"/>
      <c r="E621" s="258"/>
      <c r="F621" s="258"/>
      <c r="G621" s="4"/>
      <c r="H621" s="5"/>
      <c r="I621" s="212"/>
      <c r="J621" s="254" t="str">
        <f>IF($H621="","",VLOOKUP($H621,TSギフト商品コード!$A$1:$H$10000,2,0))</f>
        <v/>
      </c>
      <c r="K621" s="184" t="str">
        <f>IF($H621="","",IF(EXACT(ASC(VLOOKUP($H621,TSギフト商品コード!$A$1:$H$10000,8,0)),1),VLOOKUP($H621,TSギフト商品コード!$A$1:$H$10000,3,0),ROUNDDOWN((1-$I$6)*VLOOKUP($H621,TSギフト商品コード!$A$1:$H$10000,3,0),0)))</f>
        <v/>
      </c>
      <c r="L621" s="185" t="str">
        <f t="shared" si="9"/>
        <v/>
      </c>
      <c r="M621" s="288"/>
      <c r="N621" s="5"/>
      <c r="O621" s="5"/>
      <c r="P621" s="5"/>
      <c r="Q621" s="5"/>
      <c r="R621" s="256"/>
      <c r="S621" s="256"/>
      <c r="T621" s="5"/>
      <c r="U621" s="5"/>
      <c r="V621" s="265"/>
      <c r="W621" s="34"/>
      <c r="X621" s="211" t="str">
        <f>IF($H621="","",IF(EXACT(ASC(VLOOKUP($H621,TSギフト商品コード!$A$2:$H$10000,8,0)),1),VLOOKUP($H621,TSギフト商品コード!$A$2:$H$10000,4,0),IF($I$6=0%,VLOOKUP($H621,TSギフト商品コード!$A$2:$H$10000,4,0),IF($I$6=3%,VLOOKUP($H621,TSギフト商品コード!$A$2:$H$10000,5,0),IF($I$6=5%,VLOOKUP($H621,TSギフト商品コード!$A$2:$H$10000,6,0),IF($I$6=10%,VLOOKUP($H621,TSギフト商品コード!$A$2:$H$10000,7,0),""))))))</f>
        <v/>
      </c>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4"/>
      <c r="AZ621" s="34"/>
      <c r="BA621" s="34"/>
      <c r="BB621" s="34"/>
      <c r="BC621" s="34"/>
      <c r="BD621" s="34"/>
      <c r="BE621" s="34"/>
      <c r="BF621" s="34"/>
      <c r="BG621" s="34"/>
      <c r="BH621" s="34"/>
      <c r="BI621" s="34"/>
    </row>
    <row r="622" spans="1:61" s="183" customFormat="1" ht="20.100000000000001" customHeight="1" x14ac:dyDescent="0.15">
      <c r="A622" s="213">
        <v>612</v>
      </c>
      <c r="B622" s="136"/>
      <c r="C622" s="258"/>
      <c r="D622" s="258"/>
      <c r="E622" s="258"/>
      <c r="F622" s="258"/>
      <c r="G622" s="4"/>
      <c r="H622" s="5"/>
      <c r="I622" s="212"/>
      <c r="J622" s="254" t="str">
        <f>IF($H622="","",VLOOKUP($H622,TSギフト商品コード!$A$1:$H$10000,2,0))</f>
        <v/>
      </c>
      <c r="K622" s="184" t="str">
        <f>IF($H622="","",IF(EXACT(ASC(VLOOKUP($H622,TSギフト商品コード!$A$1:$H$10000,8,0)),1),VLOOKUP($H622,TSギフト商品コード!$A$1:$H$10000,3,0),ROUNDDOWN((1-$I$6)*VLOOKUP($H622,TSギフト商品コード!$A$1:$H$10000,3,0),0)))</f>
        <v/>
      </c>
      <c r="L622" s="185" t="str">
        <f t="shared" si="9"/>
        <v/>
      </c>
      <c r="M622" s="288"/>
      <c r="N622" s="5"/>
      <c r="O622" s="5"/>
      <c r="P622" s="5"/>
      <c r="Q622" s="5"/>
      <c r="R622" s="256"/>
      <c r="S622" s="256"/>
      <c r="T622" s="5"/>
      <c r="U622" s="5"/>
      <c r="V622" s="265"/>
      <c r="W622" s="34"/>
      <c r="X622" s="211" t="str">
        <f>IF($H622="","",IF(EXACT(ASC(VLOOKUP($H622,TSギフト商品コード!$A$2:$H$10000,8,0)),1),VLOOKUP($H622,TSギフト商品コード!$A$2:$H$10000,4,0),IF($I$6=0%,VLOOKUP($H622,TSギフト商品コード!$A$2:$H$10000,4,0),IF($I$6=3%,VLOOKUP($H622,TSギフト商品コード!$A$2:$H$10000,5,0),IF($I$6=5%,VLOOKUP($H622,TSギフト商品コード!$A$2:$H$10000,6,0),IF($I$6=10%,VLOOKUP($H622,TSギフト商品コード!$A$2:$H$10000,7,0),""))))))</f>
        <v/>
      </c>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4"/>
      <c r="AZ622" s="34"/>
      <c r="BA622" s="34"/>
      <c r="BB622" s="34"/>
      <c r="BC622" s="34"/>
      <c r="BD622" s="34"/>
      <c r="BE622" s="34"/>
      <c r="BF622" s="34"/>
      <c r="BG622" s="34"/>
      <c r="BH622" s="34"/>
      <c r="BI622" s="34"/>
    </row>
    <row r="623" spans="1:61" s="183" customFormat="1" ht="20.100000000000001" customHeight="1" x14ac:dyDescent="0.15">
      <c r="A623" s="213">
        <v>613</v>
      </c>
      <c r="B623" s="136"/>
      <c r="C623" s="258"/>
      <c r="D623" s="258"/>
      <c r="E623" s="258"/>
      <c r="F623" s="258"/>
      <c r="G623" s="4"/>
      <c r="H623" s="5"/>
      <c r="I623" s="212"/>
      <c r="J623" s="254" t="str">
        <f>IF($H623="","",VLOOKUP($H623,TSギフト商品コード!$A$1:$H$10000,2,0))</f>
        <v/>
      </c>
      <c r="K623" s="184" t="str">
        <f>IF($H623="","",IF(EXACT(ASC(VLOOKUP($H623,TSギフト商品コード!$A$1:$H$10000,8,0)),1),VLOOKUP($H623,TSギフト商品コード!$A$1:$H$10000,3,0),ROUNDDOWN((1-$I$6)*VLOOKUP($H623,TSギフト商品コード!$A$1:$H$10000,3,0),0)))</f>
        <v/>
      </c>
      <c r="L623" s="185" t="str">
        <f t="shared" si="9"/>
        <v/>
      </c>
      <c r="M623" s="288"/>
      <c r="N623" s="5"/>
      <c r="O623" s="5"/>
      <c r="P623" s="5"/>
      <c r="Q623" s="5"/>
      <c r="R623" s="256"/>
      <c r="S623" s="256"/>
      <c r="T623" s="5"/>
      <c r="U623" s="5"/>
      <c r="V623" s="265"/>
      <c r="W623" s="34"/>
      <c r="X623" s="211" t="str">
        <f>IF($H623="","",IF(EXACT(ASC(VLOOKUP($H623,TSギフト商品コード!$A$2:$H$10000,8,0)),1),VLOOKUP($H623,TSギフト商品コード!$A$2:$H$10000,4,0),IF($I$6=0%,VLOOKUP($H623,TSギフト商品コード!$A$2:$H$10000,4,0),IF($I$6=3%,VLOOKUP($H623,TSギフト商品コード!$A$2:$H$10000,5,0),IF($I$6=5%,VLOOKUP($H623,TSギフト商品コード!$A$2:$H$10000,6,0),IF($I$6=10%,VLOOKUP($H623,TSギフト商品コード!$A$2:$H$10000,7,0),""))))))</f>
        <v/>
      </c>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c r="AX623" s="34"/>
      <c r="AY623" s="34"/>
      <c r="AZ623" s="34"/>
      <c r="BA623" s="34"/>
      <c r="BB623" s="34"/>
      <c r="BC623" s="34"/>
      <c r="BD623" s="34"/>
      <c r="BE623" s="34"/>
      <c r="BF623" s="34"/>
      <c r="BG623" s="34"/>
      <c r="BH623" s="34"/>
      <c r="BI623" s="34"/>
    </row>
    <row r="624" spans="1:61" s="183" customFormat="1" ht="20.100000000000001" customHeight="1" x14ac:dyDescent="0.15">
      <c r="A624" s="213">
        <v>614</v>
      </c>
      <c r="B624" s="136"/>
      <c r="C624" s="258"/>
      <c r="D624" s="258"/>
      <c r="E624" s="258"/>
      <c r="F624" s="258"/>
      <c r="G624" s="4"/>
      <c r="H624" s="5"/>
      <c r="I624" s="212"/>
      <c r="J624" s="254" t="str">
        <f>IF($H624="","",VLOOKUP($H624,TSギフト商品コード!$A$1:$H$10000,2,0))</f>
        <v/>
      </c>
      <c r="K624" s="184" t="str">
        <f>IF($H624="","",IF(EXACT(ASC(VLOOKUP($H624,TSギフト商品コード!$A$1:$H$10000,8,0)),1),VLOOKUP($H624,TSギフト商品コード!$A$1:$H$10000,3,0),ROUNDDOWN((1-$I$6)*VLOOKUP($H624,TSギフト商品コード!$A$1:$H$10000,3,0),0)))</f>
        <v/>
      </c>
      <c r="L624" s="185" t="str">
        <f t="shared" si="9"/>
        <v/>
      </c>
      <c r="M624" s="288"/>
      <c r="N624" s="5"/>
      <c r="O624" s="5"/>
      <c r="P624" s="5"/>
      <c r="Q624" s="5"/>
      <c r="R624" s="256"/>
      <c r="S624" s="256"/>
      <c r="T624" s="5"/>
      <c r="U624" s="5"/>
      <c r="V624" s="265"/>
      <c r="W624" s="34"/>
      <c r="X624" s="211" t="str">
        <f>IF($H624="","",IF(EXACT(ASC(VLOOKUP($H624,TSギフト商品コード!$A$2:$H$10000,8,0)),1),VLOOKUP($H624,TSギフト商品コード!$A$2:$H$10000,4,0),IF($I$6=0%,VLOOKUP($H624,TSギフト商品コード!$A$2:$H$10000,4,0),IF($I$6=3%,VLOOKUP($H624,TSギフト商品コード!$A$2:$H$10000,5,0),IF($I$6=5%,VLOOKUP($H624,TSギフト商品コード!$A$2:$H$10000,6,0),IF($I$6=10%,VLOOKUP($H624,TSギフト商品コード!$A$2:$H$10000,7,0),""))))))</f>
        <v/>
      </c>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4"/>
      <c r="AZ624" s="34"/>
      <c r="BA624" s="34"/>
      <c r="BB624" s="34"/>
      <c r="BC624" s="34"/>
      <c r="BD624" s="34"/>
      <c r="BE624" s="34"/>
      <c r="BF624" s="34"/>
      <c r="BG624" s="34"/>
      <c r="BH624" s="34"/>
      <c r="BI624" s="34"/>
    </row>
    <row r="625" spans="1:61" s="183" customFormat="1" ht="20.100000000000001" customHeight="1" x14ac:dyDescent="0.15">
      <c r="A625" s="213">
        <v>615</v>
      </c>
      <c r="B625" s="136"/>
      <c r="C625" s="258"/>
      <c r="D625" s="258"/>
      <c r="E625" s="258"/>
      <c r="F625" s="258"/>
      <c r="G625" s="4"/>
      <c r="H625" s="5"/>
      <c r="I625" s="212"/>
      <c r="J625" s="254" t="str">
        <f>IF($H625="","",VLOOKUP($H625,TSギフト商品コード!$A$1:$H$10000,2,0))</f>
        <v/>
      </c>
      <c r="K625" s="184" t="str">
        <f>IF($H625="","",IF(EXACT(ASC(VLOOKUP($H625,TSギフト商品コード!$A$1:$H$10000,8,0)),1),VLOOKUP($H625,TSギフト商品コード!$A$1:$H$10000,3,0),ROUNDDOWN((1-$I$6)*VLOOKUP($H625,TSギフト商品コード!$A$1:$H$10000,3,0),0)))</f>
        <v/>
      </c>
      <c r="L625" s="185" t="str">
        <f t="shared" si="9"/>
        <v/>
      </c>
      <c r="M625" s="288"/>
      <c r="N625" s="5"/>
      <c r="O625" s="5"/>
      <c r="P625" s="5"/>
      <c r="Q625" s="5"/>
      <c r="R625" s="256"/>
      <c r="S625" s="256"/>
      <c r="T625" s="5"/>
      <c r="U625" s="5"/>
      <c r="V625" s="265"/>
      <c r="W625" s="34"/>
      <c r="X625" s="211" t="str">
        <f>IF($H625="","",IF(EXACT(ASC(VLOOKUP($H625,TSギフト商品コード!$A$2:$H$10000,8,0)),1),VLOOKUP($H625,TSギフト商品コード!$A$2:$H$10000,4,0),IF($I$6=0%,VLOOKUP($H625,TSギフト商品コード!$A$2:$H$10000,4,0),IF($I$6=3%,VLOOKUP($H625,TSギフト商品コード!$A$2:$H$10000,5,0),IF($I$6=5%,VLOOKUP($H625,TSギフト商品コード!$A$2:$H$10000,6,0),IF($I$6=10%,VLOOKUP($H625,TSギフト商品コード!$A$2:$H$10000,7,0),""))))))</f>
        <v/>
      </c>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c r="BG625" s="34"/>
      <c r="BH625" s="34"/>
      <c r="BI625" s="34"/>
    </row>
    <row r="626" spans="1:61" s="183" customFormat="1" ht="20.100000000000001" customHeight="1" x14ac:dyDescent="0.15">
      <c r="A626" s="213">
        <v>616</v>
      </c>
      <c r="B626" s="136"/>
      <c r="C626" s="258"/>
      <c r="D626" s="258"/>
      <c r="E626" s="258"/>
      <c r="F626" s="258"/>
      <c r="G626" s="4"/>
      <c r="H626" s="5"/>
      <c r="I626" s="212"/>
      <c r="J626" s="254" t="str">
        <f>IF($H626="","",VLOOKUP($H626,TSギフト商品コード!$A$1:$H$10000,2,0))</f>
        <v/>
      </c>
      <c r="K626" s="184" t="str">
        <f>IF($H626="","",IF(EXACT(ASC(VLOOKUP($H626,TSギフト商品コード!$A$1:$H$10000,8,0)),1),VLOOKUP($H626,TSギフト商品コード!$A$1:$H$10000,3,0),ROUNDDOWN((1-$I$6)*VLOOKUP($H626,TSギフト商品コード!$A$1:$H$10000,3,0),0)))</f>
        <v/>
      </c>
      <c r="L626" s="185" t="str">
        <f t="shared" si="9"/>
        <v/>
      </c>
      <c r="M626" s="288"/>
      <c r="N626" s="5"/>
      <c r="O626" s="5"/>
      <c r="P626" s="5"/>
      <c r="Q626" s="5"/>
      <c r="R626" s="256"/>
      <c r="S626" s="256"/>
      <c r="T626" s="5"/>
      <c r="U626" s="5"/>
      <c r="V626" s="265"/>
      <c r="W626" s="34"/>
      <c r="X626" s="211" t="str">
        <f>IF($H626="","",IF(EXACT(ASC(VLOOKUP($H626,TSギフト商品コード!$A$2:$H$10000,8,0)),1),VLOOKUP($H626,TSギフト商品コード!$A$2:$H$10000,4,0),IF($I$6=0%,VLOOKUP($H626,TSギフト商品コード!$A$2:$H$10000,4,0),IF($I$6=3%,VLOOKUP($H626,TSギフト商品コード!$A$2:$H$10000,5,0),IF($I$6=5%,VLOOKUP($H626,TSギフト商品コード!$A$2:$H$10000,6,0),IF($I$6=10%,VLOOKUP($H626,TSギフト商品コード!$A$2:$H$10000,7,0),""))))))</f>
        <v/>
      </c>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c r="BG626" s="34"/>
      <c r="BH626" s="34"/>
      <c r="BI626" s="34"/>
    </row>
    <row r="627" spans="1:61" s="183" customFormat="1" ht="20.100000000000001" customHeight="1" x14ac:dyDescent="0.15">
      <c r="A627" s="213">
        <v>617</v>
      </c>
      <c r="B627" s="136"/>
      <c r="C627" s="258"/>
      <c r="D627" s="258"/>
      <c r="E627" s="258"/>
      <c r="F627" s="258"/>
      <c r="G627" s="4"/>
      <c r="H627" s="5"/>
      <c r="I627" s="212"/>
      <c r="J627" s="254" t="str">
        <f>IF($H627="","",VLOOKUP($H627,TSギフト商品コード!$A$1:$H$10000,2,0))</f>
        <v/>
      </c>
      <c r="K627" s="184" t="str">
        <f>IF($H627="","",IF(EXACT(ASC(VLOOKUP($H627,TSギフト商品コード!$A$1:$H$10000,8,0)),1),VLOOKUP($H627,TSギフト商品コード!$A$1:$H$10000,3,0),ROUNDDOWN((1-$I$6)*VLOOKUP($H627,TSギフト商品コード!$A$1:$H$10000,3,0),0)))</f>
        <v/>
      </c>
      <c r="L627" s="185" t="str">
        <f t="shared" si="9"/>
        <v/>
      </c>
      <c r="M627" s="288"/>
      <c r="N627" s="5"/>
      <c r="O627" s="5"/>
      <c r="P627" s="5"/>
      <c r="Q627" s="5"/>
      <c r="R627" s="256"/>
      <c r="S627" s="256"/>
      <c r="T627" s="5"/>
      <c r="U627" s="5"/>
      <c r="V627" s="265"/>
      <c r="W627" s="34"/>
      <c r="X627" s="211" t="str">
        <f>IF($H627="","",IF(EXACT(ASC(VLOOKUP($H627,TSギフト商品コード!$A$2:$H$10000,8,0)),1),VLOOKUP($H627,TSギフト商品コード!$A$2:$H$10000,4,0),IF($I$6=0%,VLOOKUP($H627,TSギフト商品コード!$A$2:$H$10000,4,0),IF($I$6=3%,VLOOKUP($H627,TSギフト商品コード!$A$2:$H$10000,5,0),IF($I$6=5%,VLOOKUP($H627,TSギフト商品コード!$A$2:$H$10000,6,0),IF($I$6=10%,VLOOKUP($H627,TSギフト商品コード!$A$2:$H$10000,7,0),""))))))</f>
        <v/>
      </c>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c r="BG627" s="34"/>
      <c r="BH627" s="34"/>
      <c r="BI627" s="34"/>
    </row>
    <row r="628" spans="1:61" s="183" customFormat="1" ht="20.100000000000001" customHeight="1" x14ac:dyDescent="0.15">
      <c r="A628" s="213">
        <v>618</v>
      </c>
      <c r="B628" s="136"/>
      <c r="C628" s="258"/>
      <c r="D628" s="258"/>
      <c r="E628" s="258"/>
      <c r="F628" s="258"/>
      <c r="G628" s="4"/>
      <c r="H628" s="5"/>
      <c r="I628" s="212"/>
      <c r="J628" s="254" t="str">
        <f>IF($H628="","",VLOOKUP($H628,TSギフト商品コード!$A$1:$H$10000,2,0))</f>
        <v/>
      </c>
      <c r="K628" s="184" t="str">
        <f>IF($H628="","",IF(EXACT(ASC(VLOOKUP($H628,TSギフト商品コード!$A$1:$H$10000,8,0)),1),VLOOKUP($H628,TSギフト商品コード!$A$1:$H$10000,3,0),ROUNDDOWN((1-$I$6)*VLOOKUP($H628,TSギフト商品コード!$A$1:$H$10000,3,0),0)))</f>
        <v/>
      </c>
      <c r="L628" s="185" t="str">
        <f t="shared" si="9"/>
        <v/>
      </c>
      <c r="M628" s="288"/>
      <c r="N628" s="5"/>
      <c r="O628" s="5"/>
      <c r="P628" s="5"/>
      <c r="Q628" s="5"/>
      <c r="R628" s="256"/>
      <c r="S628" s="256"/>
      <c r="T628" s="5"/>
      <c r="U628" s="5"/>
      <c r="V628" s="265"/>
      <c r="W628" s="34"/>
      <c r="X628" s="211" t="str">
        <f>IF($H628="","",IF(EXACT(ASC(VLOOKUP($H628,TSギフト商品コード!$A$2:$H$10000,8,0)),1),VLOOKUP($H628,TSギフト商品コード!$A$2:$H$10000,4,0),IF($I$6=0%,VLOOKUP($H628,TSギフト商品コード!$A$2:$H$10000,4,0),IF($I$6=3%,VLOOKUP($H628,TSギフト商品コード!$A$2:$H$10000,5,0),IF($I$6=5%,VLOOKUP($H628,TSギフト商品コード!$A$2:$H$10000,6,0),IF($I$6=10%,VLOOKUP($H628,TSギフト商品コード!$A$2:$H$10000,7,0),""))))))</f>
        <v/>
      </c>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c r="AX628" s="34"/>
      <c r="AY628" s="34"/>
      <c r="AZ628" s="34"/>
      <c r="BA628" s="34"/>
      <c r="BB628" s="34"/>
      <c r="BC628" s="34"/>
      <c r="BD628" s="34"/>
      <c r="BE628" s="34"/>
      <c r="BF628" s="34"/>
      <c r="BG628" s="34"/>
      <c r="BH628" s="34"/>
      <c r="BI628" s="34"/>
    </row>
    <row r="629" spans="1:61" s="183" customFormat="1" ht="20.100000000000001" customHeight="1" x14ac:dyDescent="0.15">
      <c r="A629" s="213">
        <v>619</v>
      </c>
      <c r="B629" s="136"/>
      <c r="C629" s="258"/>
      <c r="D629" s="258"/>
      <c r="E629" s="258"/>
      <c r="F629" s="258"/>
      <c r="G629" s="4"/>
      <c r="H629" s="5"/>
      <c r="I629" s="212"/>
      <c r="J629" s="254" t="str">
        <f>IF($H629="","",VLOOKUP($H629,TSギフト商品コード!$A$1:$H$10000,2,0))</f>
        <v/>
      </c>
      <c r="K629" s="184" t="str">
        <f>IF($H629="","",IF(EXACT(ASC(VLOOKUP($H629,TSギフト商品コード!$A$1:$H$10000,8,0)),1),VLOOKUP($H629,TSギフト商品コード!$A$1:$H$10000,3,0),ROUNDDOWN((1-$I$6)*VLOOKUP($H629,TSギフト商品コード!$A$1:$H$10000,3,0),0)))</f>
        <v/>
      </c>
      <c r="L629" s="185" t="str">
        <f t="shared" si="9"/>
        <v/>
      </c>
      <c r="M629" s="288"/>
      <c r="N629" s="5"/>
      <c r="O629" s="5"/>
      <c r="P629" s="5"/>
      <c r="Q629" s="5"/>
      <c r="R629" s="256"/>
      <c r="S629" s="256"/>
      <c r="T629" s="5"/>
      <c r="U629" s="5"/>
      <c r="V629" s="265"/>
      <c r="W629" s="34"/>
      <c r="X629" s="211" t="str">
        <f>IF($H629="","",IF(EXACT(ASC(VLOOKUP($H629,TSギフト商品コード!$A$2:$H$10000,8,0)),1),VLOOKUP($H629,TSギフト商品コード!$A$2:$H$10000,4,0),IF($I$6=0%,VLOOKUP($H629,TSギフト商品コード!$A$2:$H$10000,4,0),IF($I$6=3%,VLOOKUP($H629,TSギフト商品コード!$A$2:$H$10000,5,0),IF($I$6=5%,VLOOKUP($H629,TSギフト商品コード!$A$2:$H$10000,6,0),IF($I$6=10%,VLOOKUP($H629,TSギフト商品コード!$A$2:$H$10000,7,0),""))))))</f>
        <v/>
      </c>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c r="AX629" s="34"/>
      <c r="AY629" s="34"/>
      <c r="AZ629" s="34"/>
      <c r="BA629" s="34"/>
      <c r="BB629" s="34"/>
      <c r="BC629" s="34"/>
      <c r="BD629" s="34"/>
      <c r="BE629" s="34"/>
      <c r="BF629" s="34"/>
      <c r="BG629" s="34"/>
      <c r="BH629" s="34"/>
      <c r="BI629" s="34"/>
    </row>
    <row r="630" spans="1:61" s="183" customFormat="1" ht="20.100000000000001" customHeight="1" x14ac:dyDescent="0.15">
      <c r="A630" s="213">
        <v>620</v>
      </c>
      <c r="B630" s="136"/>
      <c r="C630" s="258"/>
      <c r="D630" s="258"/>
      <c r="E630" s="258"/>
      <c r="F630" s="258"/>
      <c r="G630" s="4"/>
      <c r="H630" s="5"/>
      <c r="I630" s="212"/>
      <c r="J630" s="254" t="str">
        <f>IF($H630="","",VLOOKUP($H630,TSギフト商品コード!$A$1:$H$10000,2,0))</f>
        <v/>
      </c>
      <c r="K630" s="184" t="str">
        <f>IF($H630="","",IF(EXACT(ASC(VLOOKUP($H630,TSギフト商品コード!$A$1:$H$10000,8,0)),1),VLOOKUP($H630,TSギフト商品コード!$A$1:$H$10000,3,0),ROUNDDOWN((1-$I$6)*VLOOKUP($H630,TSギフト商品コード!$A$1:$H$10000,3,0),0)))</f>
        <v/>
      </c>
      <c r="L630" s="185" t="str">
        <f t="shared" si="9"/>
        <v/>
      </c>
      <c r="M630" s="288"/>
      <c r="N630" s="5"/>
      <c r="O630" s="5"/>
      <c r="P630" s="5"/>
      <c r="Q630" s="5"/>
      <c r="R630" s="256"/>
      <c r="S630" s="256"/>
      <c r="T630" s="5"/>
      <c r="U630" s="5"/>
      <c r="V630" s="265"/>
      <c r="W630" s="34"/>
      <c r="X630" s="211" t="str">
        <f>IF($H630="","",IF(EXACT(ASC(VLOOKUP($H630,TSギフト商品コード!$A$2:$H$10000,8,0)),1),VLOOKUP($H630,TSギフト商品コード!$A$2:$H$10000,4,0),IF($I$6=0%,VLOOKUP($H630,TSギフト商品コード!$A$2:$H$10000,4,0),IF($I$6=3%,VLOOKUP($H630,TSギフト商品コード!$A$2:$H$10000,5,0),IF($I$6=5%,VLOOKUP($H630,TSギフト商品コード!$A$2:$H$10000,6,0),IF($I$6=10%,VLOOKUP($H630,TSギフト商品コード!$A$2:$H$10000,7,0),""))))))</f>
        <v/>
      </c>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4"/>
      <c r="AZ630" s="34"/>
      <c r="BA630" s="34"/>
      <c r="BB630" s="34"/>
      <c r="BC630" s="34"/>
      <c r="BD630" s="34"/>
      <c r="BE630" s="34"/>
      <c r="BF630" s="34"/>
      <c r="BG630" s="34"/>
      <c r="BH630" s="34"/>
      <c r="BI630" s="34"/>
    </row>
    <row r="631" spans="1:61" s="183" customFormat="1" ht="20.100000000000001" customHeight="1" x14ac:dyDescent="0.15">
      <c r="A631" s="213">
        <v>621</v>
      </c>
      <c r="B631" s="136"/>
      <c r="C631" s="258"/>
      <c r="D631" s="258"/>
      <c r="E631" s="258"/>
      <c r="F631" s="258"/>
      <c r="G631" s="4"/>
      <c r="H631" s="5"/>
      <c r="I631" s="212"/>
      <c r="J631" s="254" t="str">
        <f>IF($H631="","",VLOOKUP($H631,TSギフト商品コード!$A$1:$H$10000,2,0))</f>
        <v/>
      </c>
      <c r="K631" s="184" t="str">
        <f>IF($H631="","",IF(EXACT(ASC(VLOOKUP($H631,TSギフト商品コード!$A$1:$H$10000,8,0)),1),VLOOKUP($H631,TSギフト商品コード!$A$1:$H$10000,3,0),ROUNDDOWN((1-$I$6)*VLOOKUP($H631,TSギフト商品コード!$A$1:$H$10000,3,0),0)))</f>
        <v/>
      </c>
      <c r="L631" s="185" t="str">
        <f t="shared" si="9"/>
        <v/>
      </c>
      <c r="M631" s="288"/>
      <c r="N631" s="5"/>
      <c r="O631" s="5"/>
      <c r="P631" s="5"/>
      <c r="Q631" s="5"/>
      <c r="R631" s="256"/>
      <c r="S631" s="256"/>
      <c r="T631" s="5"/>
      <c r="U631" s="5"/>
      <c r="V631" s="265"/>
      <c r="W631" s="34"/>
      <c r="X631" s="211" t="str">
        <f>IF($H631="","",IF(EXACT(ASC(VLOOKUP($H631,TSギフト商品コード!$A$2:$H$10000,8,0)),1),VLOOKUP($H631,TSギフト商品コード!$A$2:$H$10000,4,0),IF($I$6=0%,VLOOKUP($H631,TSギフト商品コード!$A$2:$H$10000,4,0),IF($I$6=3%,VLOOKUP($H631,TSギフト商品コード!$A$2:$H$10000,5,0),IF($I$6=5%,VLOOKUP($H631,TSギフト商品コード!$A$2:$H$10000,6,0),IF($I$6=10%,VLOOKUP($H631,TSギフト商品コード!$A$2:$H$10000,7,0),""))))))</f>
        <v/>
      </c>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4"/>
      <c r="AZ631" s="34"/>
      <c r="BA631" s="34"/>
      <c r="BB631" s="34"/>
      <c r="BC631" s="34"/>
      <c r="BD631" s="34"/>
      <c r="BE631" s="34"/>
      <c r="BF631" s="34"/>
      <c r="BG631" s="34"/>
      <c r="BH631" s="34"/>
      <c r="BI631" s="34"/>
    </row>
    <row r="632" spans="1:61" s="183" customFormat="1" ht="20.100000000000001" customHeight="1" x14ac:dyDescent="0.15">
      <c r="A632" s="213">
        <v>622</v>
      </c>
      <c r="B632" s="136"/>
      <c r="C632" s="258"/>
      <c r="D632" s="258"/>
      <c r="E632" s="258"/>
      <c r="F632" s="258"/>
      <c r="G632" s="4"/>
      <c r="H632" s="5"/>
      <c r="I632" s="212"/>
      <c r="J632" s="254" t="str">
        <f>IF($H632="","",VLOOKUP($H632,TSギフト商品コード!$A$1:$H$10000,2,0))</f>
        <v/>
      </c>
      <c r="K632" s="184" t="str">
        <f>IF($H632="","",IF(EXACT(ASC(VLOOKUP($H632,TSギフト商品コード!$A$1:$H$10000,8,0)),1),VLOOKUP($H632,TSギフト商品コード!$A$1:$H$10000,3,0),ROUNDDOWN((1-$I$6)*VLOOKUP($H632,TSギフト商品コード!$A$1:$H$10000,3,0),0)))</f>
        <v/>
      </c>
      <c r="L632" s="185" t="str">
        <f t="shared" si="9"/>
        <v/>
      </c>
      <c r="M632" s="288"/>
      <c r="N632" s="5"/>
      <c r="O632" s="5"/>
      <c r="P632" s="5"/>
      <c r="Q632" s="5"/>
      <c r="R632" s="256"/>
      <c r="S632" s="256"/>
      <c r="T632" s="5"/>
      <c r="U632" s="5"/>
      <c r="V632" s="265"/>
      <c r="W632" s="34"/>
      <c r="X632" s="211" t="str">
        <f>IF($H632="","",IF(EXACT(ASC(VLOOKUP($H632,TSギフト商品コード!$A$2:$H$10000,8,0)),1),VLOOKUP($H632,TSギフト商品コード!$A$2:$H$10000,4,0),IF($I$6=0%,VLOOKUP($H632,TSギフト商品コード!$A$2:$H$10000,4,0),IF($I$6=3%,VLOOKUP($H632,TSギフト商品コード!$A$2:$H$10000,5,0),IF($I$6=5%,VLOOKUP($H632,TSギフト商品コード!$A$2:$H$10000,6,0),IF($I$6=10%,VLOOKUP($H632,TSギフト商品コード!$A$2:$H$10000,7,0),""))))))</f>
        <v/>
      </c>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c r="AX632" s="34"/>
      <c r="AY632" s="34"/>
      <c r="AZ632" s="34"/>
      <c r="BA632" s="34"/>
      <c r="BB632" s="34"/>
      <c r="BC632" s="34"/>
      <c r="BD632" s="34"/>
      <c r="BE632" s="34"/>
      <c r="BF632" s="34"/>
      <c r="BG632" s="34"/>
      <c r="BH632" s="34"/>
      <c r="BI632" s="34"/>
    </row>
    <row r="633" spans="1:61" s="183" customFormat="1" ht="20.100000000000001" customHeight="1" x14ac:dyDescent="0.15">
      <c r="A633" s="213">
        <v>623</v>
      </c>
      <c r="B633" s="136"/>
      <c r="C633" s="258"/>
      <c r="D633" s="258"/>
      <c r="E633" s="258"/>
      <c r="F633" s="258"/>
      <c r="G633" s="4"/>
      <c r="H633" s="5"/>
      <c r="I633" s="212"/>
      <c r="J633" s="254" t="str">
        <f>IF($H633="","",VLOOKUP($H633,TSギフト商品コード!$A$1:$H$10000,2,0))</f>
        <v/>
      </c>
      <c r="K633" s="184" t="str">
        <f>IF($H633="","",IF(EXACT(ASC(VLOOKUP($H633,TSギフト商品コード!$A$1:$H$10000,8,0)),1),VLOOKUP($H633,TSギフト商品コード!$A$1:$H$10000,3,0),ROUNDDOWN((1-$I$6)*VLOOKUP($H633,TSギフト商品コード!$A$1:$H$10000,3,0),0)))</f>
        <v/>
      </c>
      <c r="L633" s="185" t="str">
        <f t="shared" si="9"/>
        <v/>
      </c>
      <c r="M633" s="288"/>
      <c r="N633" s="5"/>
      <c r="O633" s="5"/>
      <c r="P633" s="5"/>
      <c r="Q633" s="5"/>
      <c r="R633" s="256"/>
      <c r="S633" s="256"/>
      <c r="T633" s="5"/>
      <c r="U633" s="5"/>
      <c r="V633" s="265"/>
      <c r="W633" s="34"/>
      <c r="X633" s="211" t="str">
        <f>IF($H633="","",IF(EXACT(ASC(VLOOKUP($H633,TSギフト商品コード!$A$2:$H$10000,8,0)),1),VLOOKUP($H633,TSギフト商品コード!$A$2:$H$10000,4,0),IF($I$6=0%,VLOOKUP($H633,TSギフト商品コード!$A$2:$H$10000,4,0),IF($I$6=3%,VLOOKUP($H633,TSギフト商品コード!$A$2:$H$10000,5,0),IF($I$6=5%,VLOOKUP($H633,TSギフト商品コード!$A$2:$H$10000,6,0),IF($I$6=10%,VLOOKUP($H633,TSギフト商品コード!$A$2:$H$10000,7,0),""))))))</f>
        <v/>
      </c>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c r="AW633" s="34"/>
      <c r="AX633" s="34"/>
      <c r="AY633" s="34"/>
      <c r="AZ633" s="34"/>
      <c r="BA633" s="34"/>
      <c r="BB633" s="34"/>
      <c r="BC633" s="34"/>
      <c r="BD633" s="34"/>
      <c r="BE633" s="34"/>
      <c r="BF633" s="34"/>
      <c r="BG633" s="34"/>
      <c r="BH633" s="34"/>
      <c r="BI633" s="34"/>
    </row>
    <row r="634" spans="1:61" s="183" customFormat="1" ht="20.100000000000001" customHeight="1" x14ac:dyDescent="0.15">
      <c r="A634" s="213">
        <v>624</v>
      </c>
      <c r="B634" s="136"/>
      <c r="C634" s="258"/>
      <c r="D634" s="258"/>
      <c r="E634" s="258"/>
      <c r="F634" s="258"/>
      <c r="G634" s="4"/>
      <c r="H634" s="5"/>
      <c r="I634" s="212"/>
      <c r="J634" s="254" t="str">
        <f>IF($H634="","",VLOOKUP($H634,TSギフト商品コード!$A$1:$H$10000,2,0))</f>
        <v/>
      </c>
      <c r="K634" s="184" t="str">
        <f>IF($H634="","",IF(EXACT(ASC(VLOOKUP($H634,TSギフト商品コード!$A$1:$H$10000,8,0)),1),VLOOKUP($H634,TSギフト商品コード!$A$1:$H$10000,3,0),ROUNDDOWN((1-$I$6)*VLOOKUP($H634,TSギフト商品コード!$A$1:$H$10000,3,0),0)))</f>
        <v/>
      </c>
      <c r="L634" s="185" t="str">
        <f t="shared" si="9"/>
        <v/>
      </c>
      <c r="M634" s="288"/>
      <c r="N634" s="5"/>
      <c r="O634" s="5"/>
      <c r="P634" s="5"/>
      <c r="Q634" s="5"/>
      <c r="R634" s="256"/>
      <c r="S634" s="256"/>
      <c r="T634" s="5"/>
      <c r="U634" s="5"/>
      <c r="V634" s="265"/>
      <c r="W634" s="34"/>
      <c r="X634" s="211" t="str">
        <f>IF($H634="","",IF(EXACT(ASC(VLOOKUP($H634,TSギフト商品コード!$A$2:$H$10000,8,0)),1),VLOOKUP($H634,TSギフト商品コード!$A$2:$H$10000,4,0),IF($I$6=0%,VLOOKUP($H634,TSギフト商品コード!$A$2:$H$10000,4,0),IF($I$6=3%,VLOOKUP($H634,TSギフト商品コード!$A$2:$H$10000,5,0),IF($I$6=5%,VLOOKUP($H634,TSギフト商品コード!$A$2:$H$10000,6,0),IF($I$6=10%,VLOOKUP($H634,TSギフト商品コード!$A$2:$H$10000,7,0),""))))))</f>
        <v/>
      </c>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4"/>
      <c r="AZ634" s="34"/>
      <c r="BA634" s="34"/>
      <c r="BB634" s="34"/>
      <c r="BC634" s="34"/>
      <c r="BD634" s="34"/>
      <c r="BE634" s="34"/>
      <c r="BF634" s="34"/>
      <c r="BG634" s="34"/>
      <c r="BH634" s="34"/>
      <c r="BI634" s="34"/>
    </row>
    <row r="635" spans="1:61" s="183" customFormat="1" ht="20.100000000000001" customHeight="1" x14ac:dyDescent="0.15">
      <c r="A635" s="213">
        <v>625</v>
      </c>
      <c r="B635" s="136"/>
      <c r="C635" s="258"/>
      <c r="D635" s="258"/>
      <c r="E635" s="258"/>
      <c r="F635" s="258"/>
      <c r="G635" s="4"/>
      <c r="H635" s="5"/>
      <c r="I635" s="212"/>
      <c r="J635" s="254" t="str">
        <f>IF($H635="","",VLOOKUP($H635,TSギフト商品コード!$A$1:$H$10000,2,0))</f>
        <v/>
      </c>
      <c r="K635" s="184" t="str">
        <f>IF($H635="","",IF(EXACT(ASC(VLOOKUP($H635,TSギフト商品コード!$A$1:$H$10000,8,0)),1),VLOOKUP($H635,TSギフト商品コード!$A$1:$H$10000,3,0),ROUNDDOWN((1-$I$6)*VLOOKUP($H635,TSギフト商品コード!$A$1:$H$10000,3,0),0)))</f>
        <v/>
      </c>
      <c r="L635" s="185" t="str">
        <f t="shared" si="9"/>
        <v/>
      </c>
      <c r="M635" s="288"/>
      <c r="N635" s="5"/>
      <c r="O635" s="5"/>
      <c r="P635" s="5"/>
      <c r="Q635" s="5"/>
      <c r="R635" s="256"/>
      <c r="S635" s="256"/>
      <c r="T635" s="5"/>
      <c r="U635" s="5"/>
      <c r="V635" s="265"/>
      <c r="W635" s="34"/>
      <c r="X635" s="211" t="str">
        <f>IF($H635="","",IF(EXACT(ASC(VLOOKUP($H635,TSギフト商品コード!$A$2:$H$10000,8,0)),1),VLOOKUP($H635,TSギフト商品コード!$A$2:$H$10000,4,0),IF($I$6=0%,VLOOKUP($H635,TSギフト商品コード!$A$2:$H$10000,4,0),IF($I$6=3%,VLOOKUP($H635,TSギフト商品コード!$A$2:$H$10000,5,0),IF($I$6=5%,VLOOKUP($H635,TSギフト商品コード!$A$2:$H$10000,6,0),IF($I$6=10%,VLOOKUP($H635,TSギフト商品コード!$A$2:$H$10000,7,0),""))))))</f>
        <v/>
      </c>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c r="AW635" s="34"/>
      <c r="AX635" s="34"/>
      <c r="AY635" s="34"/>
      <c r="AZ635" s="34"/>
      <c r="BA635" s="34"/>
      <c r="BB635" s="34"/>
      <c r="BC635" s="34"/>
      <c r="BD635" s="34"/>
      <c r="BE635" s="34"/>
      <c r="BF635" s="34"/>
      <c r="BG635" s="34"/>
      <c r="BH635" s="34"/>
      <c r="BI635" s="34"/>
    </row>
    <row r="636" spans="1:61" s="183" customFormat="1" ht="20.100000000000001" customHeight="1" x14ac:dyDescent="0.15">
      <c r="A636" s="213">
        <v>626</v>
      </c>
      <c r="B636" s="136"/>
      <c r="C636" s="258"/>
      <c r="D636" s="258"/>
      <c r="E636" s="258"/>
      <c r="F636" s="258"/>
      <c r="G636" s="4"/>
      <c r="H636" s="5"/>
      <c r="I636" s="212"/>
      <c r="J636" s="254" t="str">
        <f>IF($H636="","",VLOOKUP($H636,TSギフト商品コード!$A$1:$H$10000,2,0))</f>
        <v/>
      </c>
      <c r="K636" s="184" t="str">
        <f>IF($H636="","",IF(EXACT(ASC(VLOOKUP($H636,TSギフト商品コード!$A$1:$H$10000,8,0)),1),VLOOKUP($H636,TSギフト商品コード!$A$1:$H$10000,3,0),ROUNDDOWN((1-$I$6)*VLOOKUP($H636,TSギフト商品コード!$A$1:$H$10000,3,0),0)))</f>
        <v/>
      </c>
      <c r="L636" s="185" t="str">
        <f t="shared" si="9"/>
        <v/>
      </c>
      <c r="M636" s="288"/>
      <c r="N636" s="5"/>
      <c r="O636" s="5"/>
      <c r="P636" s="5"/>
      <c r="Q636" s="5"/>
      <c r="R636" s="256"/>
      <c r="S636" s="256"/>
      <c r="T636" s="5"/>
      <c r="U636" s="5"/>
      <c r="V636" s="265"/>
      <c r="W636" s="34"/>
      <c r="X636" s="211" t="str">
        <f>IF($H636="","",IF(EXACT(ASC(VLOOKUP($H636,TSギフト商品コード!$A$2:$H$10000,8,0)),1),VLOOKUP($H636,TSギフト商品コード!$A$2:$H$10000,4,0),IF($I$6=0%,VLOOKUP($H636,TSギフト商品コード!$A$2:$H$10000,4,0),IF($I$6=3%,VLOOKUP($H636,TSギフト商品コード!$A$2:$H$10000,5,0),IF($I$6=5%,VLOOKUP($H636,TSギフト商品コード!$A$2:$H$10000,6,0),IF($I$6=10%,VLOOKUP($H636,TSギフト商品コード!$A$2:$H$10000,7,0),""))))))</f>
        <v/>
      </c>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c r="BG636" s="34"/>
      <c r="BH636" s="34"/>
      <c r="BI636" s="34"/>
    </row>
    <row r="637" spans="1:61" s="183" customFormat="1" ht="20.100000000000001" customHeight="1" x14ac:dyDescent="0.15">
      <c r="A637" s="213">
        <v>627</v>
      </c>
      <c r="B637" s="136"/>
      <c r="C637" s="258"/>
      <c r="D637" s="258"/>
      <c r="E637" s="258"/>
      <c r="F637" s="258"/>
      <c r="G637" s="4"/>
      <c r="H637" s="5"/>
      <c r="I637" s="212"/>
      <c r="J637" s="254" t="str">
        <f>IF($H637="","",VLOOKUP($H637,TSギフト商品コード!$A$1:$H$10000,2,0))</f>
        <v/>
      </c>
      <c r="K637" s="184" t="str">
        <f>IF($H637="","",IF(EXACT(ASC(VLOOKUP($H637,TSギフト商品コード!$A$1:$H$10000,8,0)),1),VLOOKUP($H637,TSギフト商品コード!$A$1:$H$10000,3,0),ROUNDDOWN((1-$I$6)*VLOOKUP($H637,TSギフト商品コード!$A$1:$H$10000,3,0),0)))</f>
        <v/>
      </c>
      <c r="L637" s="185" t="str">
        <f t="shared" si="9"/>
        <v/>
      </c>
      <c r="M637" s="288"/>
      <c r="N637" s="5"/>
      <c r="O637" s="5"/>
      <c r="P637" s="5"/>
      <c r="Q637" s="5"/>
      <c r="R637" s="256"/>
      <c r="S637" s="256"/>
      <c r="T637" s="5"/>
      <c r="U637" s="5"/>
      <c r="V637" s="265"/>
      <c r="W637" s="34"/>
      <c r="X637" s="211" t="str">
        <f>IF($H637="","",IF(EXACT(ASC(VLOOKUP($H637,TSギフト商品コード!$A$2:$H$10000,8,0)),1),VLOOKUP($H637,TSギフト商品コード!$A$2:$H$10000,4,0),IF($I$6=0%,VLOOKUP($H637,TSギフト商品コード!$A$2:$H$10000,4,0),IF($I$6=3%,VLOOKUP($H637,TSギフト商品コード!$A$2:$H$10000,5,0),IF($I$6=5%,VLOOKUP($H637,TSギフト商品コード!$A$2:$H$10000,6,0),IF($I$6=10%,VLOOKUP($H637,TSギフト商品コード!$A$2:$H$10000,7,0),""))))))</f>
        <v/>
      </c>
      <c r="Y637" s="34"/>
      <c r="Z637" s="34"/>
      <c r="AA637" s="34"/>
      <c r="AB637" s="34"/>
      <c r="AC637" s="34"/>
      <c r="AD637" s="34"/>
      <c r="AE637" s="34"/>
      <c r="AF637" s="34"/>
      <c r="AG637" s="34"/>
      <c r="AH637" s="34"/>
      <c r="AI637" s="34"/>
      <c r="AJ637" s="34"/>
      <c r="AK637" s="34"/>
      <c r="AL637" s="34"/>
      <c r="AM637" s="34"/>
      <c r="AN637" s="34"/>
      <c r="AO637" s="34"/>
      <c r="AP637" s="34"/>
      <c r="AQ637" s="34"/>
      <c r="AR637" s="34"/>
      <c r="AS637" s="34"/>
      <c r="AT637" s="34"/>
      <c r="AU637" s="34"/>
      <c r="AV637" s="34"/>
      <c r="AW637" s="34"/>
      <c r="AX637" s="34"/>
      <c r="AY637" s="34"/>
      <c r="AZ637" s="34"/>
      <c r="BA637" s="34"/>
      <c r="BB637" s="34"/>
      <c r="BC637" s="34"/>
      <c r="BD637" s="34"/>
      <c r="BE637" s="34"/>
      <c r="BF637" s="34"/>
      <c r="BG637" s="34"/>
      <c r="BH637" s="34"/>
      <c r="BI637" s="34"/>
    </row>
    <row r="638" spans="1:61" s="183" customFormat="1" ht="20.100000000000001" customHeight="1" x14ac:dyDescent="0.15">
      <c r="A638" s="213">
        <v>628</v>
      </c>
      <c r="B638" s="136"/>
      <c r="C638" s="258"/>
      <c r="D638" s="258"/>
      <c r="E638" s="258"/>
      <c r="F638" s="258"/>
      <c r="G638" s="4"/>
      <c r="H638" s="5"/>
      <c r="I638" s="212"/>
      <c r="J638" s="254" t="str">
        <f>IF($H638="","",VLOOKUP($H638,TSギフト商品コード!$A$1:$H$10000,2,0))</f>
        <v/>
      </c>
      <c r="K638" s="184" t="str">
        <f>IF($H638="","",IF(EXACT(ASC(VLOOKUP($H638,TSギフト商品コード!$A$1:$H$10000,8,0)),1),VLOOKUP($H638,TSギフト商品コード!$A$1:$H$10000,3,0),ROUNDDOWN((1-$I$6)*VLOOKUP($H638,TSギフト商品コード!$A$1:$H$10000,3,0),0)))</f>
        <v/>
      </c>
      <c r="L638" s="185" t="str">
        <f t="shared" si="9"/>
        <v/>
      </c>
      <c r="M638" s="288"/>
      <c r="N638" s="5"/>
      <c r="O638" s="5"/>
      <c r="P638" s="5"/>
      <c r="Q638" s="5"/>
      <c r="R638" s="256"/>
      <c r="S638" s="256"/>
      <c r="T638" s="5"/>
      <c r="U638" s="5"/>
      <c r="V638" s="265"/>
      <c r="W638" s="34"/>
      <c r="X638" s="211" t="str">
        <f>IF($H638="","",IF(EXACT(ASC(VLOOKUP($H638,TSギフト商品コード!$A$2:$H$10000,8,0)),1),VLOOKUP($H638,TSギフト商品コード!$A$2:$H$10000,4,0),IF($I$6=0%,VLOOKUP($H638,TSギフト商品コード!$A$2:$H$10000,4,0),IF($I$6=3%,VLOOKUP($H638,TSギフト商品コード!$A$2:$H$10000,5,0),IF($I$6=5%,VLOOKUP($H638,TSギフト商品コード!$A$2:$H$10000,6,0),IF($I$6=10%,VLOOKUP($H638,TSギフト商品コード!$A$2:$H$10000,7,0),""))))))</f>
        <v/>
      </c>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c r="AW638" s="34"/>
      <c r="AX638" s="34"/>
      <c r="AY638" s="34"/>
      <c r="AZ638" s="34"/>
      <c r="BA638" s="34"/>
      <c r="BB638" s="34"/>
      <c r="BC638" s="34"/>
      <c r="BD638" s="34"/>
      <c r="BE638" s="34"/>
      <c r="BF638" s="34"/>
      <c r="BG638" s="34"/>
      <c r="BH638" s="34"/>
      <c r="BI638" s="34"/>
    </row>
    <row r="639" spans="1:61" s="183" customFormat="1" ht="20.100000000000001" customHeight="1" x14ac:dyDescent="0.15">
      <c r="A639" s="213">
        <v>629</v>
      </c>
      <c r="B639" s="136"/>
      <c r="C639" s="258"/>
      <c r="D639" s="258"/>
      <c r="E639" s="258"/>
      <c r="F639" s="258"/>
      <c r="G639" s="4"/>
      <c r="H639" s="5"/>
      <c r="I639" s="212"/>
      <c r="J639" s="254" t="str">
        <f>IF($H639="","",VLOOKUP($H639,TSギフト商品コード!$A$1:$H$10000,2,0))</f>
        <v/>
      </c>
      <c r="K639" s="184" t="str">
        <f>IF($H639="","",IF(EXACT(ASC(VLOOKUP($H639,TSギフト商品コード!$A$1:$H$10000,8,0)),1),VLOOKUP($H639,TSギフト商品コード!$A$1:$H$10000,3,0),ROUNDDOWN((1-$I$6)*VLOOKUP($H639,TSギフト商品コード!$A$1:$H$10000,3,0),0)))</f>
        <v/>
      </c>
      <c r="L639" s="185" t="str">
        <f t="shared" si="9"/>
        <v/>
      </c>
      <c r="M639" s="288"/>
      <c r="N639" s="5"/>
      <c r="O639" s="5"/>
      <c r="P639" s="5"/>
      <c r="Q639" s="5"/>
      <c r="R639" s="256"/>
      <c r="S639" s="256"/>
      <c r="T639" s="5"/>
      <c r="U639" s="5"/>
      <c r="V639" s="265"/>
      <c r="W639" s="34"/>
      <c r="X639" s="211" t="str">
        <f>IF($H639="","",IF(EXACT(ASC(VLOOKUP($H639,TSギフト商品コード!$A$2:$H$10000,8,0)),1),VLOOKUP($H639,TSギフト商品コード!$A$2:$H$10000,4,0),IF($I$6=0%,VLOOKUP($H639,TSギフト商品コード!$A$2:$H$10000,4,0),IF($I$6=3%,VLOOKUP($H639,TSギフト商品コード!$A$2:$H$10000,5,0),IF($I$6=5%,VLOOKUP($H639,TSギフト商品コード!$A$2:$H$10000,6,0),IF($I$6=10%,VLOOKUP($H639,TSギフト商品コード!$A$2:$H$10000,7,0),""))))))</f>
        <v/>
      </c>
      <c r="Y639" s="34"/>
      <c r="Z639" s="34"/>
      <c r="AA639" s="34"/>
      <c r="AB639" s="34"/>
      <c r="AC639" s="34"/>
      <c r="AD639" s="34"/>
      <c r="AE639" s="34"/>
      <c r="AF639" s="34"/>
      <c r="AG639" s="34"/>
      <c r="AH639" s="34"/>
      <c r="AI639" s="34"/>
      <c r="AJ639" s="34"/>
      <c r="AK639" s="34"/>
      <c r="AL639" s="34"/>
      <c r="AM639" s="34"/>
      <c r="AN639" s="34"/>
      <c r="AO639" s="34"/>
      <c r="AP639" s="34"/>
      <c r="AQ639" s="34"/>
      <c r="AR639" s="34"/>
      <c r="AS639" s="34"/>
      <c r="AT639" s="34"/>
      <c r="AU639" s="34"/>
      <c r="AV639" s="34"/>
      <c r="AW639" s="34"/>
      <c r="AX639" s="34"/>
      <c r="AY639" s="34"/>
      <c r="AZ639" s="34"/>
      <c r="BA639" s="34"/>
      <c r="BB639" s="34"/>
      <c r="BC639" s="34"/>
      <c r="BD639" s="34"/>
      <c r="BE639" s="34"/>
      <c r="BF639" s="34"/>
      <c r="BG639" s="34"/>
      <c r="BH639" s="34"/>
      <c r="BI639" s="34"/>
    </row>
    <row r="640" spans="1:61" s="183" customFormat="1" ht="20.100000000000001" customHeight="1" x14ac:dyDescent="0.15">
      <c r="A640" s="213">
        <v>630</v>
      </c>
      <c r="B640" s="136"/>
      <c r="C640" s="258"/>
      <c r="D640" s="258"/>
      <c r="E640" s="258"/>
      <c r="F640" s="258"/>
      <c r="G640" s="4"/>
      <c r="H640" s="5"/>
      <c r="I640" s="212"/>
      <c r="J640" s="254" t="str">
        <f>IF($H640="","",VLOOKUP($H640,TSギフト商品コード!$A$1:$H$10000,2,0))</f>
        <v/>
      </c>
      <c r="K640" s="184" t="str">
        <f>IF($H640="","",IF(EXACT(ASC(VLOOKUP($H640,TSギフト商品コード!$A$1:$H$10000,8,0)),1),VLOOKUP($H640,TSギフト商品コード!$A$1:$H$10000,3,0),ROUNDDOWN((1-$I$6)*VLOOKUP($H640,TSギフト商品コード!$A$1:$H$10000,3,0),0)))</f>
        <v/>
      </c>
      <c r="L640" s="185" t="str">
        <f t="shared" si="9"/>
        <v/>
      </c>
      <c r="M640" s="288"/>
      <c r="N640" s="5"/>
      <c r="O640" s="5"/>
      <c r="P640" s="5"/>
      <c r="Q640" s="5"/>
      <c r="R640" s="256"/>
      <c r="S640" s="256"/>
      <c r="T640" s="5"/>
      <c r="U640" s="5"/>
      <c r="V640" s="265"/>
      <c r="W640" s="34"/>
      <c r="X640" s="211" t="str">
        <f>IF($H640="","",IF(EXACT(ASC(VLOOKUP($H640,TSギフト商品コード!$A$2:$H$10000,8,0)),1),VLOOKUP($H640,TSギフト商品コード!$A$2:$H$10000,4,0),IF($I$6=0%,VLOOKUP($H640,TSギフト商品コード!$A$2:$H$10000,4,0),IF($I$6=3%,VLOOKUP($H640,TSギフト商品コード!$A$2:$H$10000,5,0),IF($I$6=5%,VLOOKUP($H640,TSギフト商品コード!$A$2:$H$10000,6,0),IF($I$6=10%,VLOOKUP($H640,TSギフト商品コード!$A$2:$H$10000,7,0),""))))))</f>
        <v/>
      </c>
      <c r="Y640" s="34"/>
      <c r="Z640" s="34"/>
      <c r="AA640" s="34"/>
      <c r="AB640" s="34"/>
      <c r="AC640" s="34"/>
      <c r="AD640" s="34"/>
      <c r="AE640" s="34"/>
      <c r="AF640" s="34"/>
      <c r="AG640" s="34"/>
      <c r="AH640" s="34"/>
      <c r="AI640" s="34"/>
      <c r="AJ640" s="34"/>
      <c r="AK640" s="34"/>
      <c r="AL640" s="34"/>
      <c r="AM640" s="34"/>
      <c r="AN640" s="34"/>
      <c r="AO640" s="34"/>
      <c r="AP640" s="34"/>
      <c r="AQ640" s="34"/>
      <c r="AR640" s="34"/>
      <c r="AS640" s="34"/>
      <c r="AT640" s="34"/>
      <c r="AU640" s="34"/>
      <c r="AV640" s="34"/>
      <c r="AW640" s="34"/>
      <c r="AX640" s="34"/>
      <c r="AY640" s="34"/>
      <c r="AZ640" s="34"/>
      <c r="BA640" s="34"/>
      <c r="BB640" s="34"/>
      <c r="BC640" s="34"/>
      <c r="BD640" s="34"/>
      <c r="BE640" s="34"/>
      <c r="BF640" s="34"/>
      <c r="BG640" s="34"/>
      <c r="BH640" s="34"/>
      <c r="BI640" s="34"/>
    </row>
    <row r="641" spans="1:61" s="183" customFormat="1" ht="20.100000000000001" customHeight="1" x14ac:dyDescent="0.15">
      <c r="A641" s="213">
        <v>631</v>
      </c>
      <c r="B641" s="136"/>
      <c r="C641" s="258"/>
      <c r="D641" s="258"/>
      <c r="E641" s="258"/>
      <c r="F641" s="258"/>
      <c r="G641" s="4"/>
      <c r="H641" s="5"/>
      <c r="I641" s="212"/>
      <c r="J641" s="254" t="str">
        <f>IF($H641="","",VLOOKUP($H641,TSギフト商品コード!$A$1:$H$10000,2,0))</f>
        <v/>
      </c>
      <c r="K641" s="184" t="str">
        <f>IF($H641="","",IF(EXACT(ASC(VLOOKUP($H641,TSギフト商品コード!$A$1:$H$10000,8,0)),1),VLOOKUP($H641,TSギフト商品コード!$A$1:$H$10000,3,0),ROUNDDOWN((1-$I$6)*VLOOKUP($H641,TSギフト商品コード!$A$1:$H$10000,3,0),0)))</f>
        <v/>
      </c>
      <c r="L641" s="185" t="str">
        <f t="shared" si="9"/>
        <v/>
      </c>
      <c r="M641" s="288"/>
      <c r="N641" s="5"/>
      <c r="O641" s="5"/>
      <c r="P641" s="5"/>
      <c r="Q641" s="5"/>
      <c r="R641" s="256"/>
      <c r="S641" s="256"/>
      <c r="T641" s="5"/>
      <c r="U641" s="5"/>
      <c r="V641" s="265"/>
      <c r="W641" s="34"/>
      <c r="X641" s="211" t="str">
        <f>IF($H641="","",IF(EXACT(ASC(VLOOKUP($H641,TSギフト商品コード!$A$2:$H$10000,8,0)),1),VLOOKUP($H641,TSギフト商品コード!$A$2:$H$10000,4,0),IF($I$6=0%,VLOOKUP($H641,TSギフト商品コード!$A$2:$H$10000,4,0),IF($I$6=3%,VLOOKUP($H641,TSギフト商品コード!$A$2:$H$10000,5,0),IF($I$6=5%,VLOOKUP($H641,TSギフト商品コード!$A$2:$H$10000,6,0),IF($I$6=10%,VLOOKUP($H641,TSギフト商品コード!$A$2:$H$10000,7,0),""))))))</f>
        <v/>
      </c>
      <c r="Y641" s="34"/>
      <c r="Z641" s="34"/>
      <c r="AA641" s="34"/>
      <c r="AB641" s="34"/>
      <c r="AC641" s="34"/>
      <c r="AD641" s="34"/>
      <c r="AE641" s="34"/>
      <c r="AF641" s="34"/>
      <c r="AG641" s="34"/>
      <c r="AH641" s="34"/>
      <c r="AI641" s="34"/>
      <c r="AJ641" s="34"/>
      <c r="AK641" s="34"/>
      <c r="AL641" s="34"/>
      <c r="AM641" s="34"/>
      <c r="AN641" s="34"/>
      <c r="AO641" s="34"/>
      <c r="AP641" s="34"/>
      <c r="AQ641" s="34"/>
      <c r="AR641" s="34"/>
      <c r="AS641" s="34"/>
      <c r="AT641" s="34"/>
      <c r="AU641" s="34"/>
      <c r="AV641" s="34"/>
      <c r="AW641" s="34"/>
      <c r="AX641" s="34"/>
      <c r="AY641" s="34"/>
      <c r="AZ641" s="34"/>
      <c r="BA641" s="34"/>
      <c r="BB641" s="34"/>
      <c r="BC641" s="34"/>
      <c r="BD641" s="34"/>
      <c r="BE641" s="34"/>
      <c r="BF641" s="34"/>
      <c r="BG641" s="34"/>
      <c r="BH641" s="34"/>
      <c r="BI641" s="34"/>
    </row>
    <row r="642" spans="1:61" s="183" customFormat="1" ht="20.100000000000001" customHeight="1" x14ac:dyDescent="0.15">
      <c r="A642" s="213">
        <v>632</v>
      </c>
      <c r="B642" s="136"/>
      <c r="C642" s="258"/>
      <c r="D642" s="258"/>
      <c r="E642" s="258"/>
      <c r="F642" s="258"/>
      <c r="G642" s="4"/>
      <c r="H642" s="5"/>
      <c r="I642" s="212"/>
      <c r="J642" s="254" t="str">
        <f>IF($H642="","",VLOOKUP($H642,TSギフト商品コード!$A$1:$H$10000,2,0))</f>
        <v/>
      </c>
      <c r="K642" s="184" t="str">
        <f>IF($H642="","",IF(EXACT(ASC(VLOOKUP($H642,TSギフト商品コード!$A$1:$H$10000,8,0)),1),VLOOKUP($H642,TSギフト商品コード!$A$1:$H$10000,3,0),ROUNDDOWN((1-$I$6)*VLOOKUP($H642,TSギフト商品コード!$A$1:$H$10000,3,0),0)))</f>
        <v/>
      </c>
      <c r="L642" s="185" t="str">
        <f t="shared" si="9"/>
        <v/>
      </c>
      <c r="M642" s="288"/>
      <c r="N642" s="5"/>
      <c r="O642" s="5"/>
      <c r="P642" s="5"/>
      <c r="Q642" s="5"/>
      <c r="R642" s="256"/>
      <c r="S642" s="256"/>
      <c r="T642" s="5"/>
      <c r="U642" s="5"/>
      <c r="V642" s="265"/>
      <c r="W642" s="34"/>
      <c r="X642" s="211" t="str">
        <f>IF($H642="","",IF(EXACT(ASC(VLOOKUP($H642,TSギフト商品コード!$A$2:$H$10000,8,0)),1),VLOOKUP($H642,TSギフト商品コード!$A$2:$H$10000,4,0),IF($I$6=0%,VLOOKUP($H642,TSギフト商品コード!$A$2:$H$10000,4,0),IF($I$6=3%,VLOOKUP($H642,TSギフト商品コード!$A$2:$H$10000,5,0),IF($I$6=5%,VLOOKUP($H642,TSギフト商品コード!$A$2:$H$10000,6,0),IF($I$6=10%,VLOOKUP($H642,TSギフト商品コード!$A$2:$H$10000,7,0),""))))))</f>
        <v/>
      </c>
      <c r="Y642" s="34"/>
      <c r="Z642" s="34"/>
      <c r="AA642" s="34"/>
      <c r="AB642" s="34"/>
      <c r="AC642" s="34"/>
      <c r="AD642" s="34"/>
      <c r="AE642" s="34"/>
      <c r="AF642" s="34"/>
      <c r="AG642" s="34"/>
      <c r="AH642" s="34"/>
      <c r="AI642" s="34"/>
      <c r="AJ642" s="34"/>
      <c r="AK642" s="34"/>
      <c r="AL642" s="34"/>
      <c r="AM642" s="34"/>
      <c r="AN642" s="34"/>
      <c r="AO642" s="34"/>
      <c r="AP642" s="34"/>
      <c r="AQ642" s="34"/>
      <c r="AR642" s="34"/>
      <c r="AS642" s="34"/>
      <c r="AT642" s="34"/>
      <c r="AU642" s="34"/>
      <c r="AV642" s="34"/>
      <c r="AW642" s="34"/>
      <c r="AX642" s="34"/>
      <c r="AY642" s="34"/>
      <c r="AZ642" s="34"/>
      <c r="BA642" s="34"/>
      <c r="BB642" s="34"/>
      <c r="BC642" s="34"/>
      <c r="BD642" s="34"/>
      <c r="BE642" s="34"/>
      <c r="BF642" s="34"/>
      <c r="BG642" s="34"/>
      <c r="BH642" s="34"/>
      <c r="BI642" s="34"/>
    </row>
    <row r="643" spans="1:61" s="183" customFormat="1" ht="20.100000000000001" customHeight="1" x14ac:dyDescent="0.15">
      <c r="A643" s="213">
        <v>633</v>
      </c>
      <c r="B643" s="136"/>
      <c r="C643" s="258"/>
      <c r="D643" s="258"/>
      <c r="E643" s="258"/>
      <c r="F643" s="258"/>
      <c r="G643" s="4"/>
      <c r="H643" s="5"/>
      <c r="I643" s="212"/>
      <c r="J643" s="254" t="str">
        <f>IF($H643="","",VLOOKUP($H643,TSギフト商品コード!$A$1:$H$10000,2,0))</f>
        <v/>
      </c>
      <c r="K643" s="184" t="str">
        <f>IF($H643="","",IF(EXACT(ASC(VLOOKUP($H643,TSギフト商品コード!$A$1:$H$10000,8,0)),1),VLOOKUP($H643,TSギフト商品コード!$A$1:$H$10000,3,0),ROUNDDOWN((1-$I$6)*VLOOKUP($H643,TSギフト商品コード!$A$1:$H$10000,3,0),0)))</f>
        <v/>
      </c>
      <c r="L643" s="185" t="str">
        <f t="shared" si="9"/>
        <v/>
      </c>
      <c r="M643" s="288"/>
      <c r="N643" s="5"/>
      <c r="O643" s="5"/>
      <c r="P643" s="5"/>
      <c r="Q643" s="5"/>
      <c r="R643" s="256"/>
      <c r="S643" s="256"/>
      <c r="T643" s="5"/>
      <c r="U643" s="5"/>
      <c r="V643" s="265"/>
      <c r="W643" s="34"/>
      <c r="X643" s="211" t="str">
        <f>IF($H643="","",IF(EXACT(ASC(VLOOKUP($H643,TSギフト商品コード!$A$2:$H$10000,8,0)),1),VLOOKUP($H643,TSギフト商品コード!$A$2:$H$10000,4,0),IF($I$6=0%,VLOOKUP($H643,TSギフト商品コード!$A$2:$H$10000,4,0),IF($I$6=3%,VLOOKUP($H643,TSギフト商品コード!$A$2:$H$10000,5,0),IF($I$6=5%,VLOOKUP($H643,TSギフト商品コード!$A$2:$H$10000,6,0),IF($I$6=10%,VLOOKUP($H643,TSギフト商品コード!$A$2:$H$10000,7,0),""))))))</f>
        <v/>
      </c>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c r="AW643" s="34"/>
      <c r="AX643" s="34"/>
      <c r="AY643" s="34"/>
      <c r="AZ643" s="34"/>
      <c r="BA643" s="34"/>
      <c r="BB643" s="34"/>
      <c r="BC643" s="34"/>
      <c r="BD643" s="34"/>
      <c r="BE643" s="34"/>
      <c r="BF643" s="34"/>
      <c r="BG643" s="34"/>
      <c r="BH643" s="34"/>
      <c r="BI643" s="34"/>
    </row>
    <row r="644" spans="1:61" s="183" customFormat="1" ht="20.100000000000001" customHeight="1" x14ac:dyDescent="0.15">
      <c r="A644" s="213">
        <v>634</v>
      </c>
      <c r="B644" s="136"/>
      <c r="C644" s="258"/>
      <c r="D644" s="258"/>
      <c r="E644" s="258"/>
      <c r="F644" s="258"/>
      <c r="G644" s="4"/>
      <c r="H644" s="5"/>
      <c r="I644" s="212"/>
      <c r="J644" s="254" t="str">
        <f>IF($H644="","",VLOOKUP($H644,TSギフト商品コード!$A$1:$H$10000,2,0))</f>
        <v/>
      </c>
      <c r="K644" s="184" t="str">
        <f>IF($H644="","",IF(EXACT(ASC(VLOOKUP($H644,TSギフト商品コード!$A$1:$H$10000,8,0)),1),VLOOKUP($H644,TSギフト商品コード!$A$1:$H$10000,3,0),ROUNDDOWN((1-$I$6)*VLOOKUP($H644,TSギフト商品コード!$A$1:$H$10000,3,0),0)))</f>
        <v/>
      </c>
      <c r="L644" s="185" t="str">
        <f t="shared" si="9"/>
        <v/>
      </c>
      <c r="M644" s="288"/>
      <c r="N644" s="5"/>
      <c r="O644" s="5"/>
      <c r="P644" s="5"/>
      <c r="Q644" s="5"/>
      <c r="R644" s="256"/>
      <c r="S644" s="256"/>
      <c r="T644" s="5"/>
      <c r="U644" s="5"/>
      <c r="V644" s="265"/>
      <c r="W644" s="34"/>
      <c r="X644" s="211" t="str">
        <f>IF($H644="","",IF(EXACT(ASC(VLOOKUP($H644,TSギフト商品コード!$A$2:$H$10000,8,0)),1),VLOOKUP($H644,TSギフト商品コード!$A$2:$H$10000,4,0),IF($I$6=0%,VLOOKUP($H644,TSギフト商品コード!$A$2:$H$10000,4,0),IF($I$6=3%,VLOOKUP($H644,TSギフト商品コード!$A$2:$H$10000,5,0),IF($I$6=5%,VLOOKUP($H644,TSギフト商品コード!$A$2:$H$10000,6,0),IF($I$6=10%,VLOOKUP($H644,TSギフト商品コード!$A$2:$H$10000,7,0),""))))))</f>
        <v/>
      </c>
      <c r="Y644" s="34"/>
      <c r="Z644" s="34"/>
      <c r="AA644" s="34"/>
      <c r="AB644" s="34"/>
      <c r="AC644" s="34"/>
      <c r="AD644" s="34"/>
      <c r="AE644" s="34"/>
      <c r="AF644" s="34"/>
      <c r="AG644" s="34"/>
      <c r="AH644" s="34"/>
      <c r="AI644" s="34"/>
      <c r="AJ644" s="34"/>
      <c r="AK644" s="34"/>
      <c r="AL644" s="34"/>
      <c r="AM644" s="34"/>
      <c r="AN644" s="34"/>
      <c r="AO644" s="34"/>
      <c r="AP644" s="34"/>
      <c r="AQ644" s="34"/>
      <c r="AR644" s="34"/>
      <c r="AS644" s="34"/>
      <c r="AT644" s="34"/>
      <c r="AU644" s="34"/>
      <c r="AV644" s="34"/>
      <c r="AW644" s="34"/>
      <c r="AX644" s="34"/>
      <c r="AY644" s="34"/>
      <c r="AZ644" s="34"/>
      <c r="BA644" s="34"/>
      <c r="BB644" s="34"/>
      <c r="BC644" s="34"/>
      <c r="BD644" s="34"/>
      <c r="BE644" s="34"/>
      <c r="BF644" s="34"/>
      <c r="BG644" s="34"/>
      <c r="BH644" s="34"/>
      <c r="BI644" s="34"/>
    </row>
    <row r="645" spans="1:61" s="183" customFormat="1" ht="20.100000000000001" customHeight="1" x14ac:dyDescent="0.15">
      <c r="A645" s="213">
        <v>635</v>
      </c>
      <c r="B645" s="136"/>
      <c r="C645" s="258"/>
      <c r="D645" s="258"/>
      <c r="E645" s="258"/>
      <c r="F645" s="258"/>
      <c r="G645" s="4"/>
      <c r="H645" s="5"/>
      <c r="I645" s="212"/>
      <c r="J645" s="254" t="str">
        <f>IF($H645="","",VLOOKUP($H645,TSギフト商品コード!$A$1:$H$10000,2,0))</f>
        <v/>
      </c>
      <c r="K645" s="184" t="str">
        <f>IF($H645="","",IF(EXACT(ASC(VLOOKUP($H645,TSギフト商品コード!$A$1:$H$10000,8,0)),1),VLOOKUP($H645,TSギフト商品コード!$A$1:$H$10000,3,0),ROUNDDOWN((1-$I$6)*VLOOKUP($H645,TSギフト商品コード!$A$1:$H$10000,3,0),0)))</f>
        <v/>
      </c>
      <c r="L645" s="185" t="str">
        <f t="shared" si="9"/>
        <v/>
      </c>
      <c r="M645" s="288"/>
      <c r="N645" s="5"/>
      <c r="O645" s="5"/>
      <c r="P645" s="5"/>
      <c r="Q645" s="5"/>
      <c r="R645" s="256"/>
      <c r="S645" s="256"/>
      <c r="T645" s="5"/>
      <c r="U645" s="5"/>
      <c r="V645" s="265"/>
      <c r="W645" s="34"/>
      <c r="X645" s="211" t="str">
        <f>IF($H645="","",IF(EXACT(ASC(VLOOKUP($H645,TSギフト商品コード!$A$2:$H$10000,8,0)),1),VLOOKUP($H645,TSギフト商品コード!$A$2:$H$10000,4,0),IF($I$6=0%,VLOOKUP($H645,TSギフト商品コード!$A$2:$H$10000,4,0),IF($I$6=3%,VLOOKUP($H645,TSギフト商品コード!$A$2:$H$10000,5,0),IF($I$6=5%,VLOOKUP($H645,TSギフト商品コード!$A$2:$H$10000,6,0),IF($I$6=10%,VLOOKUP($H645,TSギフト商品コード!$A$2:$H$10000,7,0),""))))))</f>
        <v/>
      </c>
      <c r="Y645" s="34"/>
      <c r="Z645" s="34"/>
      <c r="AA645" s="34"/>
      <c r="AB645" s="34"/>
      <c r="AC645" s="34"/>
      <c r="AD645" s="34"/>
      <c r="AE645" s="34"/>
      <c r="AF645" s="34"/>
      <c r="AG645" s="34"/>
      <c r="AH645" s="34"/>
      <c r="AI645" s="34"/>
      <c r="AJ645" s="34"/>
      <c r="AK645" s="34"/>
      <c r="AL645" s="34"/>
      <c r="AM645" s="34"/>
      <c r="AN645" s="34"/>
      <c r="AO645" s="34"/>
      <c r="AP645" s="34"/>
      <c r="AQ645" s="34"/>
      <c r="AR645" s="34"/>
      <c r="AS645" s="34"/>
      <c r="AT645" s="34"/>
      <c r="AU645" s="34"/>
      <c r="AV645" s="34"/>
      <c r="AW645" s="34"/>
      <c r="AX645" s="34"/>
      <c r="AY645" s="34"/>
      <c r="AZ645" s="34"/>
      <c r="BA645" s="34"/>
      <c r="BB645" s="34"/>
      <c r="BC645" s="34"/>
      <c r="BD645" s="34"/>
      <c r="BE645" s="34"/>
      <c r="BF645" s="34"/>
      <c r="BG645" s="34"/>
      <c r="BH645" s="34"/>
      <c r="BI645" s="34"/>
    </row>
    <row r="646" spans="1:61" s="183" customFormat="1" ht="20.100000000000001" customHeight="1" x14ac:dyDescent="0.15">
      <c r="A646" s="213">
        <v>636</v>
      </c>
      <c r="B646" s="136"/>
      <c r="C646" s="258"/>
      <c r="D646" s="258"/>
      <c r="E646" s="258"/>
      <c r="F646" s="258"/>
      <c r="G646" s="4"/>
      <c r="H646" s="5"/>
      <c r="I646" s="212"/>
      <c r="J646" s="254" t="str">
        <f>IF($H646="","",VLOOKUP($H646,TSギフト商品コード!$A$1:$H$10000,2,0))</f>
        <v/>
      </c>
      <c r="K646" s="184" t="str">
        <f>IF($H646="","",IF(EXACT(ASC(VLOOKUP($H646,TSギフト商品コード!$A$1:$H$10000,8,0)),1),VLOOKUP($H646,TSギフト商品コード!$A$1:$H$10000,3,0),ROUNDDOWN((1-$I$6)*VLOOKUP($H646,TSギフト商品コード!$A$1:$H$10000,3,0),0)))</f>
        <v/>
      </c>
      <c r="L646" s="185" t="str">
        <f t="shared" si="9"/>
        <v/>
      </c>
      <c r="M646" s="288"/>
      <c r="N646" s="5"/>
      <c r="O646" s="5"/>
      <c r="P646" s="5"/>
      <c r="Q646" s="5"/>
      <c r="R646" s="256"/>
      <c r="S646" s="256"/>
      <c r="T646" s="5"/>
      <c r="U646" s="5"/>
      <c r="V646" s="265"/>
      <c r="W646" s="34"/>
      <c r="X646" s="211" t="str">
        <f>IF($H646="","",IF(EXACT(ASC(VLOOKUP($H646,TSギフト商品コード!$A$2:$H$10000,8,0)),1),VLOOKUP($H646,TSギフト商品コード!$A$2:$H$10000,4,0),IF($I$6=0%,VLOOKUP($H646,TSギフト商品コード!$A$2:$H$10000,4,0),IF($I$6=3%,VLOOKUP($H646,TSギフト商品コード!$A$2:$H$10000,5,0),IF($I$6=5%,VLOOKUP($H646,TSギフト商品コード!$A$2:$H$10000,6,0),IF($I$6=10%,VLOOKUP($H646,TSギフト商品コード!$A$2:$H$10000,7,0),""))))))</f>
        <v/>
      </c>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c r="BG646" s="34"/>
      <c r="BH646" s="34"/>
      <c r="BI646" s="34"/>
    </row>
    <row r="647" spans="1:61" s="183" customFormat="1" ht="20.100000000000001" customHeight="1" x14ac:dyDescent="0.15">
      <c r="A647" s="213">
        <v>637</v>
      </c>
      <c r="B647" s="136"/>
      <c r="C647" s="258"/>
      <c r="D647" s="258"/>
      <c r="E647" s="258"/>
      <c r="F647" s="258"/>
      <c r="G647" s="4"/>
      <c r="H647" s="5"/>
      <c r="I647" s="212"/>
      <c r="J647" s="254" t="str">
        <f>IF($H647="","",VLOOKUP($H647,TSギフト商品コード!$A$1:$H$10000,2,0))</f>
        <v/>
      </c>
      <c r="K647" s="184" t="str">
        <f>IF($H647="","",IF(EXACT(ASC(VLOOKUP($H647,TSギフト商品コード!$A$1:$H$10000,8,0)),1),VLOOKUP($H647,TSギフト商品コード!$A$1:$H$10000,3,0),ROUNDDOWN((1-$I$6)*VLOOKUP($H647,TSギフト商品コード!$A$1:$H$10000,3,0),0)))</f>
        <v/>
      </c>
      <c r="L647" s="185" t="str">
        <f t="shared" si="9"/>
        <v/>
      </c>
      <c r="M647" s="288"/>
      <c r="N647" s="5"/>
      <c r="O647" s="5"/>
      <c r="P647" s="5"/>
      <c r="Q647" s="5"/>
      <c r="R647" s="256"/>
      <c r="S647" s="256"/>
      <c r="T647" s="5"/>
      <c r="U647" s="5"/>
      <c r="V647" s="265"/>
      <c r="W647" s="34"/>
      <c r="X647" s="211" t="str">
        <f>IF($H647="","",IF(EXACT(ASC(VLOOKUP($H647,TSギフト商品コード!$A$2:$H$10000,8,0)),1),VLOOKUP($H647,TSギフト商品コード!$A$2:$H$10000,4,0),IF($I$6=0%,VLOOKUP($H647,TSギフト商品コード!$A$2:$H$10000,4,0),IF($I$6=3%,VLOOKUP($H647,TSギフト商品コード!$A$2:$H$10000,5,0),IF($I$6=5%,VLOOKUP($H647,TSギフト商品コード!$A$2:$H$10000,6,0),IF($I$6=10%,VLOOKUP($H647,TSギフト商品コード!$A$2:$H$10000,7,0),""))))))</f>
        <v/>
      </c>
      <c r="Y647" s="34"/>
      <c r="Z647" s="34"/>
      <c r="AA647" s="34"/>
      <c r="AB647" s="34"/>
      <c r="AC647" s="34"/>
      <c r="AD647" s="34"/>
      <c r="AE647" s="34"/>
      <c r="AF647" s="34"/>
      <c r="AG647" s="34"/>
      <c r="AH647" s="34"/>
      <c r="AI647" s="34"/>
      <c r="AJ647" s="34"/>
      <c r="AK647" s="34"/>
      <c r="AL647" s="34"/>
      <c r="AM647" s="34"/>
      <c r="AN647" s="34"/>
      <c r="AO647" s="34"/>
      <c r="AP647" s="34"/>
      <c r="AQ647" s="34"/>
      <c r="AR647" s="34"/>
      <c r="AS647" s="34"/>
      <c r="AT647" s="34"/>
      <c r="AU647" s="34"/>
      <c r="AV647" s="34"/>
      <c r="AW647" s="34"/>
      <c r="AX647" s="34"/>
      <c r="AY647" s="34"/>
      <c r="AZ647" s="34"/>
      <c r="BA647" s="34"/>
      <c r="BB647" s="34"/>
      <c r="BC647" s="34"/>
      <c r="BD647" s="34"/>
      <c r="BE647" s="34"/>
      <c r="BF647" s="34"/>
      <c r="BG647" s="34"/>
      <c r="BH647" s="34"/>
      <c r="BI647" s="34"/>
    </row>
    <row r="648" spans="1:61" s="183" customFormat="1" ht="20.100000000000001" customHeight="1" x14ac:dyDescent="0.15">
      <c r="A648" s="213">
        <v>638</v>
      </c>
      <c r="B648" s="136"/>
      <c r="C648" s="258"/>
      <c r="D648" s="258"/>
      <c r="E648" s="258"/>
      <c r="F648" s="258"/>
      <c r="G648" s="4"/>
      <c r="H648" s="5"/>
      <c r="I648" s="212"/>
      <c r="J648" s="254" t="str">
        <f>IF($H648="","",VLOOKUP($H648,TSギフト商品コード!$A$1:$H$10000,2,0))</f>
        <v/>
      </c>
      <c r="K648" s="184" t="str">
        <f>IF($H648="","",IF(EXACT(ASC(VLOOKUP($H648,TSギフト商品コード!$A$1:$H$10000,8,0)),1),VLOOKUP($H648,TSギフト商品コード!$A$1:$H$10000,3,0),ROUNDDOWN((1-$I$6)*VLOOKUP($H648,TSギフト商品コード!$A$1:$H$10000,3,0),0)))</f>
        <v/>
      </c>
      <c r="L648" s="185" t="str">
        <f t="shared" si="9"/>
        <v/>
      </c>
      <c r="M648" s="288"/>
      <c r="N648" s="5"/>
      <c r="O648" s="5"/>
      <c r="P648" s="5"/>
      <c r="Q648" s="5"/>
      <c r="R648" s="256"/>
      <c r="S648" s="256"/>
      <c r="T648" s="5"/>
      <c r="U648" s="5"/>
      <c r="V648" s="265"/>
      <c r="W648" s="34"/>
      <c r="X648" s="211" t="str">
        <f>IF($H648="","",IF(EXACT(ASC(VLOOKUP($H648,TSギフト商品コード!$A$2:$H$10000,8,0)),1),VLOOKUP($H648,TSギフト商品コード!$A$2:$H$10000,4,0),IF($I$6=0%,VLOOKUP($H648,TSギフト商品コード!$A$2:$H$10000,4,0),IF($I$6=3%,VLOOKUP($H648,TSギフト商品コード!$A$2:$H$10000,5,0),IF($I$6=5%,VLOOKUP($H648,TSギフト商品コード!$A$2:$H$10000,6,0),IF($I$6=10%,VLOOKUP($H648,TSギフト商品コード!$A$2:$H$10000,7,0),""))))))</f>
        <v/>
      </c>
      <c r="Y648" s="34"/>
      <c r="Z648" s="34"/>
      <c r="AA648" s="34"/>
      <c r="AB648" s="34"/>
      <c r="AC648" s="34"/>
      <c r="AD648" s="34"/>
      <c r="AE648" s="34"/>
      <c r="AF648" s="34"/>
      <c r="AG648" s="34"/>
      <c r="AH648" s="34"/>
      <c r="AI648" s="34"/>
      <c r="AJ648" s="34"/>
      <c r="AK648" s="34"/>
      <c r="AL648" s="34"/>
      <c r="AM648" s="34"/>
      <c r="AN648" s="34"/>
      <c r="AO648" s="34"/>
      <c r="AP648" s="34"/>
      <c r="AQ648" s="34"/>
      <c r="AR648" s="34"/>
      <c r="AS648" s="34"/>
      <c r="AT648" s="34"/>
      <c r="AU648" s="34"/>
      <c r="AV648" s="34"/>
      <c r="AW648" s="34"/>
      <c r="AX648" s="34"/>
      <c r="AY648" s="34"/>
      <c r="AZ648" s="34"/>
      <c r="BA648" s="34"/>
      <c r="BB648" s="34"/>
      <c r="BC648" s="34"/>
      <c r="BD648" s="34"/>
      <c r="BE648" s="34"/>
      <c r="BF648" s="34"/>
      <c r="BG648" s="34"/>
      <c r="BH648" s="34"/>
      <c r="BI648" s="34"/>
    </row>
    <row r="649" spans="1:61" s="183" customFormat="1" ht="20.100000000000001" customHeight="1" x14ac:dyDescent="0.15">
      <c r="A649" s="213">
        <v>639</v>
      </c>
      <c r="B649" s="136"/>
      <c r="C649" s="258"/>
      <c r="D649" s="258"/>
      <c r="E649" s="258"/>
      <c r="F649" s="258"/>
      <c r="G649" s="4"/>
      <c r="H649" s="5"/>
      <c r="I649" s="212"/>
      <c r="J649" s="254" t="str">
        <f>IF($H649="","",VLOOKUP($H649,TSギフト商品コード!$A$1:$H$10000,2,0))</f>
        <v/>
      </c>
      <c r="K649" s="184" t="str">
        <f>IF($H649="","",IF(EXACT(ASC(VLOOKUP($H649,TSギフト商品コード!$A$1:$H$10000,8,0)),1),VLOOKUP($H649,TSギフト商品コード!$A$1:$H$10000,3,0),ROUNDDOWN((1-$I$6)*VLOOKUP($H649,TSギフト商品コード!$A$1:$H$10000,3,0),0)))</f>
        <v/>
      </c>
      <c r="L649" s="185" t="str">
        <f t="shared" si="9"/>
        <v/>
      </c>
      <c r="M649" s="288"/>
      <c r="N649" s="5"/>
      <c r="O649" s="5"/>
      <c r="P649" s="5"/>
      <c r="Q649" s="5"/>
      <c r="R649" s="256"/>
      <c r="S649" s="256"/>
      <c r="T649" s="5"/>
      <c r="U649" s="5"/>
      <c r="V649" s="265"/>
      <c r="W649" s="34"/>
      <c r="X649" s="211" t="str">
        <f>IF($H649="","",IF(EXACT(ASC(VLOOKUP($H649,TSギフト商品コード!$A$2:$H$10000,8,0)),1),VLOOKUP($H649,TSギフト商品コード!$A$2:$H$10000,4,0),IF($I$6=0%,VLOOKUP($H649,TSギフト商品コード!$A$2:$H$10000,4,0),IF($I$6=3%,VLOOKUP($H649,TSギフト商品コード!$A$2:$H$10000,5,0),IF($I$6=5%,VLOOKUP($H649,TSギフト商品コード!$A$2:$H$10000,6,0),IF($I$6=10%,VLOOKUP($H649,TSギフト商品コード!$A$2:$H$10000,7,0),""))))))</f>
        <v/>
      </c>
      <c r="Y649" s="34"/>
      <c r="Z649" s="34"/>
      <c r="AA649" s="34"/>
      <c r="AB649" s="34"/>
      <c r="AC649" s="34"/>
      <c r="AD649" s="34"/>
      <c r="AE649" s="34"/>
      <c r="AF649" s="34"/>
      <c r="AG649" s="34"/>
      <c r="AH649" s="34"/>
      <c r="AI649" s="34"/>
      <c r="AJ649" s="34"/>
      <c r="AK649" s="34"/>
      <c r="AL649" s="34"/>
      <c r="AM649" s="34"/>
      <c r="AN649" s="34"/>
      <c r="AO649" s="34"/>
      <c r="AP649" s="34"/>
      <c r="AQ649" s="34"/>
      <c r="AR649" s="34"/>
      <c r="AS649" s="34"/>
      <c r="AT649" s="34"/>
      <c r="AU649" s="34"/>
      <c r="AV649" s="34"/>
      <c r="AW649" s="34"/>
      <c r="AX649" s="34"/>
      <c r="AY649" s="34"/>
      <c r="AZ649" s="34"/>
      <c r="BA649" s="34"/>
      <c r="BB649" s="34"/>
      <c r="BC649" s="34"/>
      <c r="BD649" s="34"/>
      <c r="BE649" s="34"/>
      <c r="BF649" s="34"/>
      <c r="BG649" s="34"/>
      <c r="BH649" s="34"/>
      <c r="BI649" s="34"/>
    </row>
    <row r="650" spans="1:61" s="183" customFormat="1" ht="20.100000000000001" customHeight="1" x14ac:dyDescent="0.15">
      <c r="A650" s="213">
        <v>640</v>
      </c>
      <c r="B650" s="136"/>
      <c r="C650" s="258"/>
      <c r="D650" s="258"/>
      <c r="E650" s="258"/>
      <c r="F650" s="258"/>
      <c r="G650" s="4"/>
      <c r="H650" s="5"/>
      <c r="I650" s="212"/>
      <c r="J650" s="254" t="str">
        <f>IF($H650="","",VLOOKUP($H650,TSギフト商品コード!$A$1:$H$10000,2,0))</f>
        <v/>
      </c>
      <c r="K650" s="184" t="str">
        <f>IF($H650="","",IF(EXACT(ASC(VLOOKUP($H650,TSギフト商品コード!$A$1:$H$10000,8,0)),1),VLOOKUP($H650,TSギフト商品コード!$A$1:$H$10000,3,0),ROUNDDOWN((1-$I$6)*VLOOKUP($H650,TSギフト商品コード!$A$1:$H$10000,3,0),0)))</f>
        <v/>
      </c>
      <c r="L650" s="185" t="str">
        <f t="shared" si="9"/>
        <v/>
      </c>
      <c r="M650" s="288"/>
      <c r="N650" s="5"/>
      <c r="O650" s="5"/>
      <c r="P650" s="5"/>
      <c r="Q650" s="5"/>
      <c r="R650" s="256"/>
      <c r="S650" s="256"/>
      <c r="T650" s="5"/>
      <c r="U650" s="5"/>
      <c r="V650" s="265"/>
      <c r="W650" s="34"/>
      <c r="X650" s="211" t="str">
        <f>IF($H650="","",IF(EXACT(ASC(VLOOKUP($H650,TSギフト商品コード!$A$2:$H$10000,8,0)),1),VLOOKUP($H650,TSギフト商品コード!$A$2:$H$10000,4,0),IF($I$6=0%,VLOOKUP($H650,TSギフト商品コード!$A$2:$H$10000,4,0),IF($I$6=3%,VLOOKUP($H650,TSギフト商品コード!$A$2:$H$10000,5,0),IF($I$6=5%,VLOOKUP($H650,TSギフト商品コード!$A$2:$H$10000,6,0),IF($I$6=10%,VLOOKUP($H650,TSギフト商品コード!$A$2:$H$10000,7,0),""))))))</f>
        <v/>
      </c>
      <c r="Y650" s="34"/>
      <c r="Z650" s="34"/>
      <c r="AA650" s="34"/>
      <c r="AB650" s="34"/>
      <c r="AC650" s="34"/>
      <c r="AD650" s="34"/>
      <c r="AE650" s="34"/>
      <c r="AF650" s="34"/>
      <c r="AG650" s="34"/>
      <c r="AH650" s="34"/>
      <c r="AI650" s="34"/>
      <c r="AJ650" s="34"/>
      <c r="AK650" s="34"/>
      <c r="AL650" s="34"/>
      <c r="AM650" s="34"/>
      <c r="AN650" s="34"/>
      <c r="AO650" s="34"/>
      <c r="AP650" s="34"/>
      <c r="AQ650" s="34"/>
      <c r="AR650" s="34"/>
      <c r="AS650" s="34"/>
      <c r="AT650" s="34"/>
      <c r="AU650" s="34"/>
      <c r="AV650" s="34"/>
      <c r="AW650" s="34"/>
      <c r="AX650" s="34"/>
      <c r="AY650" s="34"/>
      <c r="AZ650" s="34"/>
      <c r="BA650" s="34"/>
      <c r="BB650" s="34"/>
      <c r="BC650" s="34"/>
      <c r="BD650" s="34"/>
      <c r="BE650" s="34"/>
      <c r="BF650" s="34"/>
      <c r="BG650" s="34"/>
      <c r="BH650" s="34"/>
      <c r="BI650" s="34"/>
    </row>
    <row r="651" spans="1:61" s="183" customFormat="1" ht="20.100000000000001" customHeight="1" x14ac:dyDescent="0.15">
      <c r="A651" s="213">
        <v>641</v>
      </c>
      <c r="B651" s="136"/>
      <c r="C651" s="258"/>
      <c r="D651" s="258"/>
      <c r="E651" s="258"/>
      <c r="F651" s="258"/>
      <c r="G651" s="4"/>
      <c r="H651" s="5"/>
      <c r="I651" s="212"/>
      <c r="J651" s="254" t="str">
        <f>IF($H651="","",VLOOKUP($H651,TSギフト商品コード!$A$1:$H$10000,2,0))</f>
        <v/>
      </c>
      <c r="K651" s="184" t="str">
        <f>IF($H651="","",IF(EXACT(ASC(VLOOKUP($H651,TSギフト商品コード!$A$1:$H$10000,8,0)),1),VLOOKUP($H651,TSギフト商品コード!$A$1:$H$10000,3,0),ROUNDDOWN((1-$I$6)*VLOOKUP($H651,TSギフト商品コード!$A$1:$H$10000,3,0),0)))</f>
        <v/>
      </c>
      <c r="L651" s="185" t="str">
        <f t="shared" si="9"/>
        <v/>
      </c>
      <c r="M651" s="288"/>
      <c r="N651" s="5"/>
      <c r="O651" s="5"/>
      <c r="P651" s="5"/>
      <c r="Q651" s="5"/>
      <c r="R651" s="256"/>
      <c r="S651" s="256"/>
      <c r="T651" s="5"/>
      <c r="U651" s="5"/>
      <c r="V651" s="265"/>
      <c r="W651" s="34"/>
      <c r="X651" s="211" t="str">
        <f>IF($H651="","",IF(EXACT(ASC(VLOOKUP($H651,TSギフト商品コード!$A$2:$H$10000,8,0)),1),VLOOKUP($H651,TSギフト商品コード!$A$2:$H$10000,4,0),IF($I$6=0%,VLOOKUP($H651,TSギフト商品コード!$A$2:$H$10000,4,0),IF($I$6=3%,VLOOKUP($H651,TSギフト商品コード!$A$2:$H$10000,5,0),IF($I$6=5%,VLOOKUP($H651,TSギフト商品コード!$A$2:$H$10000,6,0),IF($I$6=10%,VLOOKUP($H651,TSギフト商品コード!$A$2:$H$10000,7,0),""))))))</f>
        <v/>
      </c>
      <c r="Y651" s="34"/>
      <c r="Z651" s="34"/>
      <c r="AA651" s="34"/>
      <c r="AB651" s="34"/>
      <c r="AC651" s="34"/>
      <c r="AD651" s="34"/>
      <c r="AE651" s="34"/>
      <c r="AF651" s="34"/>
      <c r="AG651" s="34"/>
      <c r="AH651" s="34"/>
      <c r="AI651" s="34"/>
      <c r="AJ651" s="34"/>
      <c r="AK651" s="34"/>
      <c r="AL651" s="34"/>
      <c r="AM651" s="34"/>
      <c r="AN651" s="34"/>
      <c r="AO651" s="34"/>
      <c r="AP651" s="34"/>
      <c r="AQ651" s="34"/>
      <c r="AR651" s="34"/>
      <c r="AS651" s="34"/>
      <c r="AT651" s="34"/>
      <c r="AU651" s="34"/>
      <c r="AV651" s="34"/>
      <c r="AW651" s="34"/>
      <c r="AX651" s="34"/>
      <c r="AY651" s="34"/>
      <c r="AZ651" s="34"/>
      <c r="BA651" s="34"/>
      <c r="BB651" s="34"/>
      <c r="BC651" s="34"/>
      <c r="BD651" s="34"/>
      <c r="BE651" s="34"/>
      <c r="BF651" s="34"/>
      <c r="BG651" s="34"/>
      <c r="BH651" s="34"/>
      <c r="BI651" s="34"/>
    </row>
    <row r="652" spans="1:61" s="183" customFormat="1" ht="20.100000000000001" customHeight="1" x14ac:dyDescent="0.15">
      <c r="A652" s="213">
        <v>642</v>
      </c>
      <c r="B652" s="136"/>
      <c r="C652" s="258"/>
      <c r="D652" s="258"/>
      <c r="E652" s="258"/>
      <c r="F652" s="258"/>
      <c r="G652" s="4"/>
      <c r="H652" s="5"/>
      <c r="I652" s="212"/>
      <c r="J652" s="254" t="str">
        <f>IF($H652="","",VLOOKUP($H652,TSギフト商品コード!$A$1:$H$10000,2,0))</f>
        <v/>
      </c>
      <c r="K652" s="184" t="str">
        <f>IF($H652="","",IF(EXACT(ASC(VLOOKUP($H652,TSギフト商品コード!$A$1:$H$10000,8,0)),1),VLOOKUP($H652,TSギフト商品コード!$A$1:$H$10000,3,0),ROUNDDOWN((1-$I$6)*VLOOKUP($H652,TSギフト商品コード!$A$1:$H$10000,3,0),0)))</f>
        <v/>
      </c>
      <c r="L652" s="185" t="str">
        <f t="shared" ref="L652:L715" si="10">IF(OR($I652="",$K652=""),"",$I652*$K652)</f>
        <v/>
      </c>
      <c r="M652" s="288"/>
      <c r="N652" s="5"/>
      <c r="O652" s="5"/>
      <c r="P652" s="5"/>
      <c r="Q652" s="5"/>
      <c r="R652" s="256"/>
      <c r="S652" s="256"/>
      <c r="T652" s="5"/>
      <c r="U652" s="5"/>
      <c r="V652" s="265"/>
      <c r="W652" s="34"/>
      <c r="X652" s="211" t="str">
        <f>IF($H652="","",IF(EXACT(ASC(VLOOKUP($H652,TSギフト商品コード!$A$2:$H$10000,8,0)),1),VLOOKUP($H652,TSギフト商品コード!$A$2:$H$10000,4,0),IF($I$6=0%,VLOOKUP($H652,TSギフト商品コード!$A$2:$H$10000,4,0),IF($I$6=3%,VLOOKUP($H652,TSギフト商品コード!$A$2:$H$10000,5,0),IF($I$6=5%,VLOOKUP($H652,TSギフト商品コード!$A$2:$H$10000,6,0),IF($I$6=10%,VLOOKUP($H652,TSギフト商品コード!$A$2:$H$10000,7,0),""))))))</f>
        <v/>
      </c>
      <c r="Y652" s="34"/>
      <c r="Z652" s="34"/>
      <c r="AA652" s="34"/>
      <c r="AB652" s="34"/>
      <c r="AC652" s="34"/>
      <c r="AD652" s="34"/>
      <c r="AE652" s="34"/>
      <c r="AF652" s="34"/>
      <c r="AG652" s="34"/>
      <c r="AH652" s="34"/>
      <c r="AI652" s="34"/>
      <c r="AJ652" s="34"/>
      <c r="AK652" s="34"/>
      <c r="AL652" s="34"/>
      <c r="AM652" s="34"/>
      <c r="AN652" s="34"/>
      <c r="AO652" s="34"/>
      <c r="AP652" s="34"/>
      <c r="AQ652" s="34"/>
      <c r="AR652" s="34"/>
      <c r="AS652" s="34"/>
      <c r="AT652" s="34"/>
      <c r="AU652" s="34"/>
      <c r="AV652" s="34"/>
      <c r="AW652" s="34"/>
      <c r="AX652" s="34"/>
      <c r="AY652" s="34"/>
      <c r="AZ652" s="34"/>
      <c r="BA652" s="34"/>
      <c r="BB652" s="34"/>
      <c r="BC652" s="34"/>
      <c r="BD652" s="34"/>
      <c r="BE652" s="34"/>
      <c r="BF652" s="34"/>
      <c r="BG652" s="34"/>
      <c r="BH652" s="34"/>
      <c r="BI652" s="34"/>
    </row>
    <row r="653" spans="1:61" s="183" customFormat="1" ht="20.100000000000001" customHeight="1" x14ac:dyDescent="0.15">
      <c r="A653" s="213">
        <v>643</v>
      </c>
      <c r="B653" s="136"/>
      <c r="C653" s="258"/>
      <c r="D653" s="258"/>
      <c r="E653" s="258"/>
      <c r="F653" s="258"/>
      <c r="G653" s="4"/>
      <c r="H653" s="5"/>
      <c r="I653" s="212"/>
      <c r="J653" s="254" t="str">
        <f>IF($H653="","",VLOOKUP($H653,TSギフト商品コード!$A$1:$H$10000,2,0))</f>
        <v/>
      </c>
      <c r="K653" s="184" t="str">
        <f>IF($H653="","",IF(EXACT(ASC(VLOOKUP($H653,TSギフト商品コード!$A$1:$H$10000,8,0)),1),VLOOKUP($H653,TSギフト商品コード!$A$1:$H$10000,3,0),ROUNDDOWN((1-$I$6)*VLOOKUP($H653,TSギフト商品コード!$A$1:$H$10000,3,0),0)))</f>
        <v/>
      </c>
      <c r="L653" s="185" t="str">
        <f t="shared" si="10"/>
        <v/>
      </c>
      <c r="M653" s="288"/>
      <c r="N653" s="5"/>
      <c r="O653" s="5"/>
      <c r="P653" s="5"/>
      <c r="Q653" s="5"/>
      <c r="R653" s="256"/>
      <c r="S653" s="256"/>
      <c r="T653" s="5"/>
      <c r="U653" s="5"/>
      <c r="V653" s="265"/>
      <c r="W653" s="34"/>
      <c r="X653" s="211" t="str">
        <f>IF($H653="","",IF(EXACT(ASC(VLOOKUP($H653,TSギフト商品コード!$A$2:$H$10000,8,0)),1),VLOOKUP($H653,TSギフト商品コード!$A$2:$H$10000,4,0),IF($I$6=0%,VLOOKUP($H653,TSギフト商品コード!$A$2:$H$10000,4,0),IF($I$6=3%,VLOOKUP($H653,TSギフト商品コード!$A$2:$H$10000,5,0),IF($I$6=5%,VLOOKUP($H653,TSギフト商品コード!$A$2:$H$10000,6,0),IF($I$6=10%,VLOOKUP($H653,TSギフト商品コード!$A$2:$H$10000,7,0),""))))))</f>
        <v/>
      </c>
      <c r="Y653" s="34"/>
      <c r="Z653" s="34"/>
      <c r="AA653" s="34"/>
      <c r="AB653" s="34"/>
      <c r="AC653" s="34"/>
      <c r="AD653" s="34"/>
      <c r="AE653" s="34"/>
      <c r="AF653" s="34"/>
      <c r="AG653" s="34"/>
      <c r="AH653" s="34"/>
      <c r="AI653" s="34"/>
      <c r="AJ653" s="34"/>
      <c r="AK653" s="34"/>
      <c r="AL653" s="34"/>
      <c r="AM653" s="34"/>
      <c r="AN653" s="34"/>
      <c r="AO653" s="34"/>
      <c r="AP653" s="34"/>
      <c r="AQ653" s="34"/>
      <c r="AR653" s="34"/>
      <c r="AS653" s="34"/>
      <c r="AT653" s="34"/>
      <c r="AU653" s="34"/>
      <c r="AV653" s="34"/>
      <c r="AW653" s="34"/>
      <c r="AX653" s="34"/>
      <c r="AY653" s="34"/>
      <c r="AZ653" s="34"/>
      <c r="BA653" s="34"/>
      <c r="BB653" s="34"/>
      <c r="BC653" s="34"/>
      <c r="BD653" s="34"/>
      <c r="BE653" s="34"/>
      <c r="BF653" s="34"/>
      <c r="BG653" s="34"/>
      <c r="BH653" s="34"/>
      <c r="BI653" s="34"/>
    </row>
    <row r="654" spans="1:61" s="183" customFormat="1" ht="20.100000000000001" customHeight="1" x14ac:dyDescent="0.15">
      <c r="A654" s="213">
        <v>644</v>
      </c>
      <c r="B654" s="136"/>
      <c r="C654" s="258"/>
      <c r="D654" s="258"/>
      <c r="E654" s="258"/>
      <c r="F654" s="258"/>
      <c r="G654" s="4"/>
      <c r="H654" s="5"/>
      <c r="I654" s="212"/>
      <c r="J654" s="254" t="str">
        <f>IF($H654="","",VLOOKUP($H654,TSギフト商品コード!$A$1:$H$10000,2,0))</f>
        <v/>
      </c>
      <c r="K654" s="184" t="str">
        <f>IF($H654="","",IF(EXACT(ASC(VLOOKUP($H654,TSギフト商品コード!$A$1:$H$10000,8,0)),1),VLOOKUP($H654,TSギフト商品コード!$A$1:$H$10000,3,0),ROUNDDOWN((1-$I$6)*VLOOKUP($H654,TSギフト商品コード!$A$1:$H$10000,3,0),0)))</f>
        <v/>
      </c>
      <c r="L654" s="185" t="str">
        <f t="shared" si="10"/>
        <v/>
      </c>
      <c r="M654" s="288"/>
      <c r="N654" s="5"/>
      <c r="O654" s="5"/>
      <c r="P654" s="5"/>
      <c r="Q654" s="5"/>
      <c r="R654" s="256"/>
      <c r="S654" s="256"/>
      <c r="T654" s="5"/>
      <c r="U654" s="5"/>
      <c r="V654" s="265"/>
      <c r="W654" s="34"/>
      <c r="X654" s="211" t="str">
        <f>IF($H654="","",IF(EXACT(ASC(VLOOKUP($H654,TSギフト商品コード!$A$2:$H$10000,8,0)),1),VLOOKUP($H654,TSギフト商品コード!$A$2:$H$10000,4,0),IF($I$6=0%,VLOOKUP($H654,TSギフト商品コード!$A$2:$H$10000,4,0),IF($I$6=3%,VLOOKUP($H654,TSギフト商品コード!$A$2:$H$10000,5,0),IF($I$6=5%,VLOOKUP($H654,TSギフト商品コード!$A$2:$H$10000,6,0),IF($I$6=10%,VLOOKUP($H654,TSギフト商品コード!$A$2:$H$10000,7,0),""))))))</f>
        <v/>
      </c>
      <c r="Y654" s="34"/>
      <c r="Z654" s="34"/>
      <c r="AA654" s="34"/>
      <c r="AB654" s="34"/>
      <c r="AC654" s="34"/>
      <c r="AD654" s="34"/>
      <c r="AE654" s="34"/>
      <c r="AF654" s="34"/>
      <c r="AG654" s="34"/>
      <c r="AH654" s="34"/>
      <c r="AI654" s="34"/>
      <c r="AJ654" s="34"/>
      <c r="AK654" s="34"/>
      <c r="AL654" s="34"/>
      <c r="AM654" s="34"/>
      <c r="AN654" s="34"/>
      <c r="AO654" s="34"/>
      <c r="AP654" s="34"/>
      <c r="AQ654" s="34"/>
      <c r="AR654" s="34"/>
      <c r="AS654" s="34"/>
      <c r="AT654" s="34"/>
      <c r="AU654" s="34"/>
      <c r="AV654" s="34"/>
      <c r="AW654" s="34"/>
      <c r="AX654" s="34"/>
      <c r="AY654" s="34"/>
      <c r="AZ654" s="34"/>
      <c r="BA654" s="34"/>
      <c r="BB654" s="34"/>
      <c r="BC654" s="34"/>
      <c r="BD654" s="34"/>
      <c r="BE654" s="34"/>
      <c r="BF654" s="34"/>
      <c r="BG654" s="34"/>
      <c r="BH654" s="34"/>
      <c r="BI654" s="34"/>
    </row>
    <row r="655" spans="1:61" s="183" customFormat="1" ht="20.100000000000001" customHeight="1" x14ac:dyDescent="0.15">
      <c r="A655" s="213">
        <v>645</v>
      </c>
      <c r="B655" s="136"/>
      <c r="C655" s="258"/>
      <c r="D655" s="258"/>
      <c r="E655" s="258"/>
      <c r="F655" s="258"/>
      <c r="G655" s="4"/>
      <c r="H655" s="5"/>
      <c r="I655" s="212"/>
      <c r="J655" s="254" t="str">
        <f>IF($H655="","",VLOOKUP($H655,TSギフト商品コード!$A$1:$H$10000,2,0))</f>
        <v/>
      </c>
      <c r="K655" s="184" t="str">
        <f>IF($H655="","",IF(EXACT(ASC(VLOOKUP($H655,TSギフト商品コード!$A$1:$H$10000,8,0)),1),VLOOKUP($H655,TSギフト商品コード!$A$1:$H$10000,3,0),ROUNDDOWN((1-$I$6)*VLOOKUP($H655,TSギフト商品コード!$A$1:$H$10000,3,0),0)))</f>
        <v/>
      </c>
      <c r="L655" s="185" t="str">
        <f t="shared" si="10"/>
        <v/>
      </c>
      <c r="M655" s="288"/>
      <c r="N655" s="5"/>
      <c r="O655" s="5"/>
      <c r="P655" s="5"/>
      <c r="Q655" s="5"/>
      <c r="R655" s="256"/>
      <c r="S655" s="256"/>
      <c r="T655" s="5"/>
      <c r="U655" s="5"/>
      <c r="V655" s="265"/>
      <c r="W655" s="34"/>
      <c r="X655" s="211" t="str">
        <f>IF($H655="","",IF(EXACT(ASC(VLOOKUP($H655,TSギフト商品コード!$A$2:$H$10000,8,0)),1),VLOOKUP($H655,TSギフト商品コード!$A$2:$H$10000,4,0),IF($I$6=0%,VLOOKUP($H655,TSギフト商品コード!$A$2:$H$10000,4,0),IF($I$6=3%,VLOOKUP($H655,TSギフト商品コード!$A$2:$H$10000,5,0),IF($I$6=5%,VLOOKUP($H655,TSギフト商品コード!$A$2:$H$10000,6,0),IF($I$6=10%,VLOOKUP($H655,TSギフト商品コード!$A$2:$H$10000,7,0),""))))))</f>
        <v/>
      </c>
      <c r="Y655" s="34"/>
      <c r="Z655" s="34"/>
      <c r="AA655" s="34"/>
      <c r="AB655" s="34"/>
      <c r="AC655" s="34"/>
      <c r="AD655" s="34"/>
      <c r="AE655" s="34"/>
      <c r="AF655" s="34"/>
      <c r="AG655" s="34"/>
      <c r="AH655" s="34"/>
      <c r="AI655" s="34"/>
      <c r="AJ655" s="34"/>
      <c r="AK655" s="34"/>
      <c r="AL655" s="34"/>
      <c r="AM655" s="34"/>
      <c r="AN655" s="34"/>
      <c r="AO655" s="34"/>
      <c r="AP655" s="34"/>
      <c r="AQ655" s="34"/>
      <c r="AR655" s="34"/>
      <c r="AS655" s="34"/>
      <c r="AT655" s="34"/>
      <c r="AU655" s="34"/>
      <c r="AV655" s="34"/>
      <c r="AW655" s="34"/>
      <c r="AX655" s="34"/>
      <c r="AY655" s="34"/>
      <c r="AZ655" s="34"/>
      <c r="BA655" s="34"/>
      <c r="BB655" s="34"/>
      <c r="BC655" s="34"/>
      <c r="BD655" s="34"/>
      <c r="BE655" s="34"/>
      <c r="BF655" s="34"/>
      <c r="BG655" s="34"/>
      <c r="BH655" s="34"/>
      <c r="BI655" s="34"/>
    </row>
    <row r="656" spans="1:61" s="183" customFormat="1" ht="20.100000000000001" customHeight="1" x14ac:dyDescent="0.15">
      <c r="A656" s="213">
        <v>646</v>
      </c>
      <c r="B656" s="136"/>
      <c r="C656" s="258"/>
      <c r="D656" s="258"/>
      <c r="E656" s="258"/>
      <c r="F656" s="258"/>
      <c r="G656" s="4"/>
      <c r="H656" s="5"/>
      <c r="I656" s="212"/>
      <c r="J656" s="254" t="str">
        <f>IF($H656="","",VLOOKUP($H656,TSギフト商品コード!$A$1:$H$10000,2,0))</f>
        <v/>
      </c>
      <c r="K656" s="184" t="str">
        <f>IF($H656="","",IF(EXACT(ASC(VLOOKUP($H656,TSギフト商品コード!$A$1:$H$10000,8,0)),1),VLOOKUP($H656,TSギフト商品コード!$A$1:$H$10000,3,0),ROUNDDOWN((1-$I$6)*VLOOKUP($H656,TSギフト商品コード!$A$1:$H$10000,3,0),0)))</f>
        <v/>
      </c>
      <c r="L656" s="185" t="str">
        <f t="shared" si="10"/>
        <v/>
      </c>
      <c r="M656" s="288"/>
      <c r="N656" s="5"/>
      <c r="O656" s="5"/>
      <c r="P656" s="5"/>
      <c r="Q656" s="5"/>
      <c r="R656" s="256"/>
      <c r="S656" s="256"/>
      <c r="T656" s="5"/>
      <c r="U656" s="5"/>
      <c r="V656" s="265"/>
      <c r="W656" s="34"/>
      <c r="X656" s="211" t="str">
        <f>IF($H656="","",IF(EXACT(ASC(VLOOKUP($H656,TSギフト商品コード!$A$2:$H$10000,8,0)),1),VLOOKUP($H656,TSギフト商品コード!$A$2:$H$10000,4,0),IF($I$6=0%,VLOOKUP($H656,TSギフト商品コード!$A$2:$H$10000,4,0),IF($I$6=3%,VLOOKUP($H656,TSギフト商品コード!$A$2:$H$10000,5,0),IF($I$6=5%,VLOOKUP($H656,TSギフト商品コード!$A$2:$H$10000,6,0),IF($I$6=10%,VLOOKUP($H656,TSギフト商品コード!$A$2:$H$10000,7,0),""))))))</f>
        <v/>
      </c>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c r="BG656" s="34"/>
      <c r="BH656" s="34"/>
      <c r="BI656" s="34"/>
    </row>
    <row r="657" spans="1:61" s="183" customFormat="1" ht="20.100000000000001" customHeight="1" x14ac:dyDescent="0.15">
      <c r="A657" s="213">
        <v>647</v>
      </c>
      <c r="B657" s="136"/>
      <c r="C657" s="258"/>
      <c r="D657" s="258"/>
      <c r="E657" s="258"/>
      <c r="F657" s="258"/>
      <c r="G657" s="4"/>
      <c r="H657" s="5"/>
      <c r="I657" s="212"/>
      <c r="J657" s="254" t="str">
        <f>IF($H657="","",VLOOKUP($H657,TSギフト商品コード!$A$1:$H$10000,2,0))</f>
        <v/>
      </c>
      <c r="K657" s="184" t="str">
        <f>IF($H657="","",IF(EXACT(ASC(VLOOKUP($H657,TSギフト商品コード!$A$1:$H$10000,8,0)),1),VLOOKUP($H657,TSギフト商品コード!$A$1:$H$10000,3,0),ROUNDDOWN((1-$I$6)*VLOOKUP($H657,TSギフト商品コード!$A$1:$H$10000,3,0),0)))</f>
        <v/>
      </c>
      <c r="L657" s="185" t="str">
        <f t="shared" si="10"/>
        <v/>
      </c>
      <c r="M657" s="288"/>
      <c r="N657" s="5"/>
      <c r="O657" s="5"/>
      <c r="P657" s="5"/>
      <c r="Q657" s="5"/>
      <c r="R657" s="256"/>
      <c r="S657" s="256"/>
      <c r="T657" s="5"/>
      <c r="U657" s="5"/>
      <c r="V657" s="265"/>
      <c r="W657" s="34"/>
      <c r="X657" s="211" t="str">
        <f>IF($H657="","",IF(EXACT(ASC(VLOOKUP($H657,TSギフト商品コード!$A$2:$H$10000,8,0)),1),VLOOKUP($H657,TSギフト商品コード!$A$2:$H$10000,4,0),IF($I$6=0%,VLOOKUP($H657,TSギフト商品コード!$A$2:$H$10000,4,0),IF($I$6=3%,VLOOKUP($H657,TSギフト商品コード!$A$2:$H$10000,5,0),IF($I$6=5%,VLOOKUP($H657,TSギフト商品コード!$A$2:$H$10000,6,0),IF($I$6=10%,VLOOKUP($H657,TSギフト商品コード!$A$2:$H$10000,7,0),""))))))</f>
        <v/>
      </c>
      <c r="Y657" s="34"/>
      <c r="Z657" s="34"/>
      <c r="AA657" s="34"/>
      <c r="AB657" s="34"/>
      <c r="AC657" s="34"/>
      <c r="AD657" s="34"/>
      <c r="AE657" s="34"/>
      <c r="AF657" s="34"/>
      <c r="AG657" s="34"/>
      <c r="AH657" s="34"/>
      <c r="AI657" s="34"/>
      <c r="AJ657" s="34"/>
      <c r="AK657" s="34"/>
      <c r="AL657" s="34"/>
      <c r="AM657" s="34"/>
      <c r="AN657" s="34"/>
      <c r="AO657" s="34"/>
      <c r="AP657" s="34"/>
      <c r="AQ657" s="34"/>
      <c r="AR657" s="34"/>
      <c r="AS657" s="34"/>
      <c r="AT657" s="34"/>
      <c r="AU657" s="34"/>
      <c r="AV657" s="34"/>
      <c r="AW657" s="34"/>
      <c r="AX657" s="34"/>
      <c r="AY657" s="34"/>
      <c r="AZ657" s="34"/>
      <c r="BA657" s="34"/>
      <c r="BB657" s="34"/>
      <c r="BC657" s="34"/>
      <c r="BD657" s="34"/>
      <c r="BE657" s="34"/>
      <c r="BF657" s="34"/>
      <c r="BG657" s="34"/>
      <c r="BH657" s="34"/>
      <c r="BI657" s="34"/>
    </row>
    <row r="658" spans="1:61" s="183" customFormat="1" ht="20.100000000000001" customHeight="1" x14ac:dyDescent="0.15">
      <c r="A658" s="213">
        <v>648</v>
      </c>
      <c r="B658" s="136"/>
      <c r="C658" s="258"/>
      <c r="D658" s="258"/>
      <c r="E658" s="258"/>
      <c r="F658" s="258"/>
      <c r="G658" s="4"/>
      <c r="H658" s="5"/>
      <c r="I658" s="212"/>
      <c r="J658" s="254" t="str">
        <f>IF($H658="","",VLOOKUP($H658,TSギフト商品コード!$A$1:$H$10000,2,0))</f>
        <v/>
      </c>
      <c r="K658" s="184" t="str">
        <f>IF($H658="","",IF(EXACT(ASC(VLOOKUP($H658,TSギフト商品コード!$A$1:$H$10000,8,0)),1),VLOOKUP($H658,TSギフト商品コード!$A$1:$H$10000,3,0),ROUNDDOWN((1-$I$6)*VLOOKUP($H658,TSギフト商品コード!$A$1:$H$10000,3,0),0)))</f>
        <v/>
      </c>
      <c r="L658" s="185" t="str">
        <f t="shared" si="10"/>
        <v/>
      </c>
      <c r="M658" s="288"/>
      <c r="N658" s="5"/>
      <c r="O658" s="5"/>
      <c r="P658" s="5"/>
      <c r="Q658" s="5"/>
      <c r="R658" s="256"/>
      <c r="S658" s="256"/>
      <c r="T658" s="5"/>
      <c r="U658" s="5"/>
      <c r="V658" s="265"/>
      <c r="W658" s="34"/>
      <c r="X658" s="211" t="str">
        <f>IF($H658="","",IF(EXACT(ASC(VLOOKUP($H658,TSギフト商品コード!$A$2:$H$10000,8,0)),1),VLOOKUP($H658,TSギフト商品コード!$A$2:$H$10000,4,0),IF($I$6=0%,VLOOKUP($H658,TSギフト商品コード!$A$2:$H$10000,4,0),IF($I$6=3%,VLOOKUP($H658,TSギフト商品コード!$A$2:$H$10000,5,0),IF($I$6=5%,VLOOKUP($H658,TSギフト商品コード!$A$2:$H$10000,6,0),IF($I$6=10%,VLOOKUP($H658,TSギフト商品コード!$A$2:$H$10000,7,0),""))))))</f>
        <v/>
      </c>
      <c r="Y658" s="34"/>
      <c r="Z658" s="34"/>
      <c r="AA658" s="34"/>
      <c r="AB658" s="34"/>
      <c r="AC658" s="34"/>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row>
    <row r="659" spans="1:61" s="183" customFormat="1" ht="20.100000000000001" customHeight="1" x14ac:dyDescent="0.15">
      <c r="A659" s="213">
        <v>649</v>
      </c>
      <c r="B659" s="136"/>
      <c r="C659" s="258"/>
      <c r="D659" s="258"/>
      <c r="E659" s="258"/>
      <c r="F659" s="258"/>
      <c r="G659" s="4"/>
      <c r="H659" s="5"/>
      <c r="I659" s="212"/>
      <c r="J659" s="254" t="str">
        <f>IF($H659="","",VLOOKUP($H659,TSギフト商品コード!$A$1:$H$10000,2,0))</f>
        <v/>
      </c>
      <c r="K659" s="184" t="str">
        <f>IF($H659="","",IF(EXACT(ASC(VLOOKUP($H659,TSギフト商品コード!$A$1:$H$10000,8,0)),1),VLOOKUP($H659,TSギフト商品コード!$A$1:$H$10000,3,0),ROUNDDOWN((1-$I$6)*VLOOKUP($H659,TSギフト商品コード!$A$1:$H$10000,3,0),0)))</f>
        <v/>
      </c>
      <c r="L659" s="185" t="str">
        <f t="shared" si="10"/>
        <v/>
      </c>
      <c r="M659" s="288"/>
      <c r="N659" s="5"/>
      <c r="O659" s="5"/>
      <c r="P659" s="5"/>
      <c r="Q659" s="5"/>
      <c r="R659" s="256"/>
      <c r="S659" s="256"/>
      <c r="T659" s="5"/>
      <c r="U659" s="5"/>
      <c r="V659" s="265"/>
      <c r="W659" s="34"/>
      <c r="X659" s="211" t="str">
        <f>IF($H659="","",IF(EXACT(ASC(VLOOKUP($H659,TSギフト商品コード!$A$2:$H$10000,8,0)),1),VLOOKUP($H659,TSギフト商品コード!$A$2:$H$10000,4,0),IF($I$6=0%,VLOOKUP($H659,TSギフト商品コード!$A$2:$H$10000,4,0),IF($I$6=3%,VLOOKUP($H659,TSギフト商品コード!$A$2:$H$10000,5,0),IF($I$6=5%,VLOOKUP($H659,TSギフト商品コード!$A$2:$H$10000,6,0),IF($I$6=10%,VLOOKUP($H659,TSギフト商品コード!$A$2:$H$10000,7,0),""))))))</f>
        <v/>
      </c>
      <c r="Y659" s="34"/>
      <c r="Z659" s="34"/>
      <c r="AA659" s="34"/>
      <c r="AB659" s="34"/>
      <c r="AC659" s="34"/>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c r="BG659" s="34"/>
      <c r="BH659" s="34"/>
      <c r="BI659" s="34"/>
    </row>
    <row r="660" spans="1:61" s="183" customFormat="1" ht="20.100000000000001" customHeight="1" x14ac:dyDescent="0.15">
      <c r="A660" s="213">
        <v>650</v>
      </c>
      <c r="B660" s="136"/>
      <c r="C660" s="258"/>
      <c r="D660" s="258"/>
      <c r="E660" s="258"/>
      <c r="F660" s="258"/>
      <c r="G660" s="4"/>
      <c r="H660" s="5"/>
      <c r="I660" s="212"/>
      <c r="J660" s="254" t="str">
        <f>IF($H660="","",VLOOKUP($H660,TSギフト商品コード!$A$1:$H$10000,2,0))</f>
        <v/>
      </c>
      <c r="K660" s="184" t="str">
        <f>IF($H660="","",IF(EXACT(ASC(VLOOKUP($H660,TSギフト商品コード!$A$1:$H$10000,8,0)),1),VLOOKUP($H660,TSギフト商品コード!$A$1:$H$10000,3,0),ROUNDDOWN((1-$I$6)*VLOOKUP($H660,TSギフト商品コード!$A$1:$H$10000,3,0),0)))</f>
        <v/>
      </c>
      <c r="L660" s="185" t="str">
        <f t="shared" si="10"/>
        <v/>
      </c>
      <c r="M660" s="288"/>
      <c r="N660" s="5"/>
      <c r="O660" s="5"/>
      <c r="P660" s="5"/>
      <c r="Q660" s="5"/>
      <c r="R660" s="256"/>
      <c r="S660" s="256"/>
      <c r="T660" s="5"/>
      <c r="U660" s="5"/>
      <c r="V660" s="265"/>
      <c r="W660" s="34"/>
      <c r="X660" s="211" t="str">
        <f>IF($H660="","",IF(EXACT(ASC(VLOOKUP($H660,TSギフト商品コード!$A$2:$H$10000,8,0)),1),VLOOKUP($H660,TSギフト商品コード!$A$2:$H$10000,4,0),IF($I$6=0%,VLOOKUP($H660,TSギフト商品コード!$A$2:$H$10000,4,0),IF($I$6=3%,VLOOKUP($H660,TSギフト商品コード!$A$2:$H$10000,5,0),IF($I$6=5%,VLOOKUP($H660,TSギフト商品コード!$A$2:$H$10000,6,0),IF($I$6=10%,VLOOKUP($H660,TSギフト商品コード!$A$2:$H$10000,7,0),""))))))</f>
        <v/>
      </c>
      <c r="Y660" s="34"/>
      <c r="Z660" s="34"/>
      <c r="AA660" s="34"/>
      <c r="AB660" s="34"/>
      <c r="AC660" s="34"/>
      <c r="AD660" s="34"/>
      <c r="AE660" s="34"/>
      <c r="AF660" s="34"/>
      <c r="AG660" s="34"/>
      <c r="AH660" s="34"/>
      <c r="AI660" s="34"/>
      <c r="AJ660" s="34"/>
      <c r="AK660" s="34"/>
      <c r="AL660" s="34"/>
      <c r="AM660" s="34"/>
      <c r="AN660" s="34"/>
      <c r="AO660" s="34"/>
      <c r="AP660" s="34"/>
      <c r="AQ660" s="34"/>
      <c r="AR660" s="34"/>
      <c r="AS660" s="34"/>
      <c r="AT660" s="34"/>
      <c r="AU660" s="34"/>
      <c r="AV660" s="34"/>
      <c r="AW660" s="34"/>
      <c r="AX660" s="34"/>
      <c r="AY660" s="34"/>
      <c r="AZ660" s="34"/>
      <c r="BA660" s="34"/>
      <c r="BB660" s="34"/>
      <c r="BC660" s="34"/>
      <c r="BD660" s="34"/>
      <c r="BE660" s="34"/>
      <c r="BF660" s="34"/>
      <c r="BG660" s="34"/>
      <c r="BH660" s="34"/>
      <c r="BI660" s="34"/>
    </row>
    <row r="661" spans="1:61" s="183" customFormat="1" ht="20.100000000000001" customHeight="1" x14ac:dyDescent="0.15">
      <c r="A661" s="213">
        <v>651</v>
      </c>
      <c r="B661" s="136"/>
      <c r="C661" s="258"/>
      <c r="D661" s="258"/>
      <c r="E661" s="258"/>
      <c r="F661" s="258"/>
      <c r="G661" s="4"/>
      <c r="H661" s="5"/>
      <c r="I661" s="212"/>
      <c r="J661" s="254" t="str">
        <f>IF($H661="","",VLOOKUP($H661,TSギフト商品コード!$A$1:$H$10000,2,0))</f>
        <v/>
      </c>
      <c r="K661" s="184" t="str">
        <f>IF($H661="","",IF(EXACT(ASC(VLOOKUP($H661,TSギフト商品コード!$A$1:$H$10000,8,0)),1),VLOOKUP($H661,TSギフト商品コード!$A$1:$H$10000,3,0),ROUNDDOWN((1-$I$6)*VLOOKUP($H661,TSギフト商品コード!$A$1:$H$10000,3,0),0)))</f>
        <v/>
      </c>
      <c r="L661" s="185" t="str">
        <f t="shared" si="10"/>
        <v/>
      </c>
      <c r="M661" s="288"/>
      <c r="N661" s="5"/>
      <c r="O661" s="5"/>
      <c r="P661" s="5"/>
      <c r="Q661" s="5"/>
      <c r="R661" s="256"/>
      <c r="S661" s="256"/>
      <c r="T661" s="5"/>
      <c r="U661" s="5"/>
      <c r="V661" s="265"/>
      <c r="W661" s="34"/>
      <c r="X661" s="211" t="str">
        <f>IF($H661="","",IF(EXACT(ASC(VLOOKUP($H661,TSギフト商品コード!$A$2:$H$10000,8,0)),1),VLOOKUP($H661,TSギフト商品コード!$A$2:$H$10000,4,0),IF($I$6=0%,VLOOKUP($H661,TSギフト商品コード!$A$2:$H$10000,4,0),IF($I$6=3%,VLOOKUP($H661,TSギフト商品コード!$A$2:$H$10000,5,0),IF($I$6=5%,VLOOKUP($H661,TSギフト商品コード!$A$2:$H$10000,6,0),IF($I$6=10%,VLOOKUP($H661,TSギフト商品コード!$A$2:$H$10000,7,0),""))))))</f>
        <v/>
      </c>
      <c r="Y661" s="34"/>
      <c r="Z661" s="34"/>
      <c r="AA661" s="34"/>
      <c r="AB661" s="34"/>
      <c r="AC661" s="34"/>
      <c r="AD661" s="34"/>
      <c r="AE661" s="34"/>
      <c r="AF661" s="34"/>
      <c r="AG661" s="34"/>
      <c r="AH661" s="34"/>
      <c r="AI661" s="34"/>
      <c r="AJ661" s="34"/>
      <c r="AK661" s="34"/>
      <c r="AL661" s="34"/>
      <c r="AM661" s="34"/>
      <c r="AN661" s="34"/>
      <c r="AO661" s="34"/>
      <c r="AP661" s="34"/>
      <c r="AQ661" s="34"/>
      <c r="AR661" s="34"/>
      <c r="AS661" s="34"/>
      <c r="AT661" s="34"/>
      <c r="AU661" s="34"/>
      <c r="AV661" s="34"/>
      <c r="AW661" s="34"/>
      <c r="AX661" s="34"/>
      <c r="AY661" s="34"/>
      <c r="AZ661" s="34"/>
      <c r="BA661" s="34"/>
      <c r="BB661" s="34"/>
      <c r="BC661" s="34"/>
      <c r="BD661" s="34"/>
      <c r="BE661" s="34"/>
      <c r="BF661" s="34"/>
      <c r="BG661" s="34"/>
      <c r="BH661" s="34"/>
      <c r="BI661" s="34"/>
    </row>
    <row r="662" spans="1:61" s="183" customFormat="1" ht="20.100000000000001" customHeight="1" x14ac:dyDescent="0.15">
      <c r="A662" s="213">
        <v>652</v>
      </c>
      <c r="B662" s="136"/>
      <c r="C662" s="258"/>
      <c r="D662" s="258"/>
      <c r="E662" s="258"/>
      <c r="F662" s="258"/>
      <c r="G662" s="4"/>
      <c r="H662" s="5"/>
      <c r="I662" s="212"/>
      <c r="J662" s="254" t="str">
        <f>IF($H662="","",VLOOKUP($H662,TSギフト商品コード!$A$1:$H$10000,2,0))</f>
        <v/>
      </c>
      <c r="K662" s="184" t="str">
        <f>IF($H662="","",IF(EXACT(ASC(VLOOKUP($H662,TSギフト商品コード!$A$1:$H$10000,8,0)),1),VLOOKUP($H662,TSギフト商品コード!$A$1:$H$10000,3,0),ROUNDDOWN((1-$I$6)*VLOOKUP($H662,TSギフト商品コード!$A$1:$H$10000,3,0),0)))</f>
        <v/>
      </c>
      <c r="L662" s="185" t="str">
        <f t="shared" si="10"/>
        <v/>
      </c>
      <c r="M662" s="288"/>
      <c r="N662" s="5"/>
      <c r="O662" s="5"/>
      <c r="P662" s="5"/>
      <c r="Q662" s="5"/>
      <c r="R662" s="256"/>
      <c r="S662" s="256"/>
      <c r="T662" s="5"/>
      <c r="U662" s="5"/>
      <c r="V662" s="265"/>
      <c r="W662" s="34"/>
      <c r="X662" s="211" t="str">
        <f>IF($H662="","",IF(EXACT(ASC(VLOOKUP($H662,TSギフト商品コード!$A$2:$H$10000,8,0)),1),VLOOKUP($H662,TSギフト商品コード!$A$2:$H$10000,4,0),IF($I$6=0%,VLOOKUP($H662,TSギフト商品コード!$A$2:$H$10000,4,0),IF($I$6=3%,VLOOKUP($H662,TSギフト商品コード!$A$2:$H$10000,5,0),IF($I$6=5%,VLOOKUP($H662,TSギフト商品コード!$A$2:$H$10000,6,0),IF($I$6=10%,VLOOKUP($H662,TSギフト商品コード!$A$2:$H$10000,7,0),""))))))</f>
        <v/>
      </c>
      <c r="Y662" s="34"/>
      <c r="Z662" s="34"/>
      <c r="AA662" s="34"/>
      <c r="AB662" s="34"/>
      <c r="AC662" s="34"/>
      <c r="AD662" s="34"/>
      <c r="AE662" s="34"/>
      <c r="AF662" s="34"/>
      <c r="AG662" s="34"/>
      <c r="AH662" s="34"/>
      <c r="AI662" s="34"/>
      <c r="AJ662" s="34"/>
      <c r="AK662" s="34"/>
      <c r="AL662" s="34"/>
      <c r="AM662" s="34"/>
      <c r="AN662" s="34"/>
      <c r="AO662" s="34"/>
      <c r="AP662" s="34"/>
      <c r="AQ662" s="34"/>
      <c r="AR662" s="34"/>
      <c r="AS662" s="34"/>
      <c r="AT662" s="34"/>
      <c r="AU662" s="34"/>
      <c r="AV662" s="34"/>
      <c r="AW662" s="34"/>
      <c r="AX662" s="34"/>
      <c r="AY662" s="34"/>
      <c r="AZ662" s="34"/>
      <c r="BA662" s="34"/>
      <c r="BB662" s="34"/>
      <c r="BC662" s="34"/>
      <c r="BD662" s="34"/>
      <c r="BE662" s="34"/>
      <c r="BF662" s="34"/>
      <c r="BG662" s="34"/>
      <c r="BH662" s="34"/>
      <c r="BI662" s="34"/>
    </row>
    <row r="663" spans="1:61" s="183" customFormat="1" ht="20.100000000000001" customHeight="1" x14ac:dyDescent="0.15">
      <c r="A663" s="213">
        <v>653</v>
      </c>
      <c r="B663" s="136"/>
      <c r="C663" s="258"/>
      <c r="D663" s="258"/>
      <c r="E663" s="258"/>
      <c r="F663" s="258"/>
      <c r="G663" s="4"/>
      <c r="H663" s="5"/>
      <c r="I663" s="212"/>
      <c r="J663" s="254" t="str">
        <f>IF($H663="","",VLOOKUP($H663,TSギフト商品コード!$A$1:$H$10000,2,0))</f>
        <v/>
      </c>
      <c r="K663" s="184" t="str">
        <f>IF($H663="","",IF(EXACT(ASC(VLOOKUP($H663,TSギフト商品コード!$A$1:$H$10000,8,0)),1),VLOOKUP($H663,TSギフト商品コード!$A$1:$H$10000,3,0),ROUNDDOWN((1-$I$6)*VLOOKUP($H663,TSギフト商品コード!$A$1:$H$10000,3,0),0)))</f>
        <v/>
      </c>
      <c r="L663" s="185" t="str">
        <f t="shared" si="10"/>
        <v/>
      </c>
      <c r="M663" s="288"/>
      <c r="N663" s="5"/>
      <c r="O663" s="5"/>
      <c r="P663" s="5"/>
      <c r="Q663" s="5"/>
      <c r="R663" s="256"/>
      <c r="S663" s="256"/>
      <c r="T663" s="5"/>
      <c r="U663" s="5"/>
      <c r="V663" s="265"/>
      <c r="W663" s="34"/>
      <c r="X663" s="211" t="str">
        <f>IF($H663="","",IF(EXACT(ASC(VLOOKUP($H663,TSギフト商品コード!$A$2:$H$10000,8,0)),1),VLOOKUP($H663,TSギフト商品コード!$A$2:$H$10000,4,0),IF($I$6=0%,VLOOKUP($H663,TSギフト商品コード!$A$2:$H$10000,4,0),IF($I$6=3%,VLOOKUP($H663,TSギフト商品コード!$A$2:$H$10000,5,0),IF($I$6=5%,VLOOKUP($H663,TSギフト商品コード!$A$2:$H$10000,6,0),IF($I$6=10%,VLOOKUP($H663,TSギフト商品コード!$A$2:$H$10000,7,0),""))))))</f>
        <v/>
      </c>
      <c r="Y663" s="34"/>
      <c r="Z663" s="34"/>
      <c r="AA663" s="34"/>
      <c r="AB663" s="34"/>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c r="AY663" s="34"/>
      <c r="AZ663" s="34"/>
      <c r="BA663" s="34"/>
      <c r="BB663" s="34"/>
      <c r="BC663" s="34"/>
      <c r="BD663" s="34"/>
      <c r="BE663" s="34"/>
      <c r="BF663" s="34"/>
      <c r="BG663" s="34"/>
      <c r="BH663" s="34"/>
      <c r="BI663" s="34"/>
    </row>
    <row r="664" spans="1:61" s="183" customFormat="1" ht="20.100000000000001" customHeight="1" x14ac:dyDescent="0.15">
      <c r="A664" s="213">
        <v>654</v>
      </c>
      <c r="B664" s="136"/>
      <c r="C664" s="258"/>
      <c r="D664" s="258"/>
      <c r="E664" s="258"/>
      <c r="F664" s="258"/>
      <c r="G664" s="4"/>
      <c r="H664" s="5"/>
      <c r="I664" s="212"/>
      <c r="J664" s="254" t="str">
        <f>IF($H664="","",VLOOKUP($H664,TSギフト商品コード!$A$1:$H$10000,2,0))</f>
        <v/>
      </c>
      <c r="K664" s="184" t="str">
        <f>IF($H664="","",IF(EXACT(ASC(VLOOKUP($H664,TSギフト商品コード!$A$1:$H$10000,8,0)),1),VLOOKUP($H664,TSギフト商品コード!$A$1:$H$10000,3,0),ROUNDDOWN((1-$I$6)*VLOOKUP($H664,TSギフト商品コード!$A$1:$H$10000,3,0),0)))</f>
        <v/>
      </c>
      <c r="L664" s="185" t="str">
        <f t="shared" si="10"/>
        <v/>
      </c>
      <c r="M664" s="288"/>
      <c r="N664" s="5"/>
      <c r="O664" s="5"/>
      <c r="P664" s="5"/>
      <c r="Q664" s="5"/>
      <c r="R664" s="256"/>
      <c r="S664" s="256"/>
      <c r="T664" s="5"/>
      <c r="U664" s="5"/>
      <c r="V664" s="265"/>
      <c r="W664" s="34"/>
      <c r="X664" s="211" t="str">
        <f>IF($H664="","",IF(EXACT(ASC(VLOOKUP($H664,TSギフト商品コード!$A$2:$H$10000,8,0)),1),VLOOKUP($H664,TSギフト商品コード!$A$2:$H$10000,4,0),IF($I$6=0%,VLOOKUP($H664,TSギフト商品コード!$A$2:$H$10000,4,0),IF($I$6=3%,VLOOKUP($H664,TSギフト商品コード!$A$2:$H$10000,5,0),IF($I$6=5%,VLOOKUP($H664,TSギフト商品コード!$A$2:$H$10000,6,0),IF($I$6=10%,VLOOKUP($H664,TSギフト商品コード!$A$2:$H$10000,7,0),""))))))</f>
        <v/>
      </c>
      <c r="Y664" s="34"/>
      <c r="Z664" s="34"/>
      <c r="AA664" s="34"/>
      <c r="AB664" s="34"/>
      <c r="AC664" s="34"/>
      <c r="AD664" s="34"/>
      <c r="AE664" s="34"/>
      <c r="AF664" s="34"/>
      <c r="AG664" s="34"/>
      <c r="AH664" s="34"/>
      <c r="AI664" s="34"/>
      <c r="AJ664" s="34"/>
      <c r="AK664" s="34"/>
      <c r="AL664" s="34"/>
      <c r="AM664" s="34"/>
      <c r="AN664" s="34"/>
      <c r="AO664" s="34"/>
      <c r="AP664" s="34"/>
      <c r="AQ664" s="34"/>
      <c r="AR664" s="34"/>
      <c r="AS664" s="34"/>
      <c r="AT664" s="34"/>
      <c r="AU664" s="34"/>
      <c r="AV664" s="34"/>
      <c r="AW664" s="34"/>
      <c r="AX664" s="34"/>
      <c r="AY664" s="34"/>
      <c r="AZ664" s="34"/>
      <c r="BA664" s="34"/>
      <c r="BB664" s="34"/>
      <c r="BC664" s="34"/>
      <c r="BD664" s="34"/>
      <c r="BE664" s="34"/>
      <c r="BF664" s="34"/>
      <c r="BG664" s="34"/>
      <c r="BH664" s="34"/>
      <c r="BI664" s="34"/>
    </row>
    <row r="665" spans="1:61" s="183" customFormat="1" ht="20.100000000000001" customHeight="1" x14ac:dyDescent="0.15">
      <c r="A665" s="213">
        <v>655</v>
      </c>
      <c r="B665" s="136"/>
      <c r="C665" s="258"/>
      <c r="D665" s="258"/>
      <c r="E665" s="258"/>
      <c r="F665" s="258"/>
      <c r="G665" s="4"/>
      <c r="H665" s="5"/>
      <c r="I665" s="212"/>
      <c r="J665" s="254" t="str">
        <f>IF($H665="","",VLOOKUP($H665,TSギフト商品コード!$A$1:$H$10000,2,0))</f>
        <v/>
      </c>
      <c r="K665" s="184" t="str">
        <f>IF($H665="","",IF(EXACT(ASC(VLOOKUP($H665,TSギフト商品コード!$A$1:$H$10000,8,0)),1),VLOOKUP($H665,TSギフト商品コード!$A$1:$H$10000,3,0),ROUNDDOWN((1-$I$6)*VLOOKUP($H665,TSギフト商品コード!$A$1:$H$10000,3,0),0)))</f>
        <v/>
      </c>
      <c r="L665" s="185" t="str">
        <f t="shared" si="10"/>
        <v/>
      </c>
      <c r="M665" s="288"/>
      <c r="N665" s="5"/>
      <c r="O665" s="5"/>
      <c r="P665" s="5"/>
      <c r="Q665" s="5"/>
      <c r="R665" s="256"/>
      <c r="S665" s="256"/>
      <c r="T665" s="5"/>
      <c r="U665" s="5"/>
      <c r="V665" s="265"/>
      <c r="W665" s="34"/>
      <c r="X665" s="211" t="str">
        <f>IF($H665="","",IF(EXACT(ASC(VLOOKUP($H665,TSギフト商品コード!$A$2:$H$10000,8,0)),1),VLOOKUP($H665,TSギフト商品コード!$A$2:$H$10000,4,0),IF($I$6=0%,VLOOKUP($H665,TSギフト商品コード!$A$2:$H$10000,4,0),IF($I$6=3%,VLOOKUP($H665,TSギフト商品コード!$A$2:$H$10000,5,0),IF($I$6=5%,VLOOKUP($H665,TSギフト商品コード!$A$2:$H$10000,6,0),IF($I$6=10%,VLOOKUP($H665,TSギフト商品コード!$A$2:$H$10000,7,0),""))))))</f>
        <v/>
      </c>
      <c r="Y665" s="34"/>
      <c r="Z665" s="34"/>
      <c r="AA665" s="34"/>
      <c r="AB665" s="34"/>
      <c r="AC665" s="34"/>
      <c r="AD665" s="34"/>
      <c r="AE665" s="34"/>
      <c r="AF665" s="34"/>
      <c r="AG665" s="34"/>
      <c r="AH665" s="34"/>
      <c r="AI665" s="34"/>
      <c r="AJ665" s="34"/>
      <c r="AK665" s="34"/>
      <c r="AL665" s="34"/>
      <c r="AM665" s="34"/>
      <c r="AN665" s="34"/>
      <c r="AO665" s="34"/>
      <c r="AP665" s="34"/>
      <c r="AQ665" s="34"/>
      <c r="AR665" s="34"/>
      <c r="AS665" s="34"/>
      <c r="AT665" s="34"/>
      <c r="AU665" s="34"/>
      <c r="AV665" s="34"/>
      <c r="AW665" s="34"/>
      <c r="AX665" s="34"/>
      <c r="AY665" s="34"/>
      <c r="AZ665" s="34"/>
      <c r="BA665" s="34"/>
      <c r="BB665" s="34"/>
      <c r="BC665" s="34"/>
      <c r="BD665" s="34"/>
      <c r="BE665" s="34"/>
      <c r="BF665" s="34"/>
      <c r="BG665" s="34"/>
      <c r="BH665" s="34"/>
      <c r="BI665" s="34"/>
    </row>
    <row r="666" spans="1:61" s="183" customFormat="1" ht="20.100000000000001" customHeight="1" x14ac:dyDescent="0.15">
      <c r="A666" s="213">
        <v>656</v>
      </c>
      <c r="B666" s="136"/>
      <c r="C666" s="258"/>
      <c r="D666" s="258"/>
      <c r="E666" s="258"/>
      <c r="F666" s="258"/>
      <c r="G666" s="4"/>
      <c r="H666" s="5"/>
      <c r="I666" s="212"/>
      <c r="J666" s="254" t="str">
        <f>IF($H666="","",VLOOKUP($H666,TSギフト商品コード!$A$1:$H$10000,2,0))</f>
        <v/>
      </c>
      <c r="K666" s="184" t="str">
        <f>IF($H666="","",IF(EXACT(ASC(VLOOKUP($H666,TSギフト商品コード!$A$1:$H$10000,8,0)),1),VLOOKUP($H666,TSギフト商品コード!$A$1:$H$10000,3,0),ROUNDDOWN((1-$I$6)*VLOOKUP($H666,TSギフト商品コード!$A$1:$H$10000,3,0),0)))</f>
        <v/>
      </c>
      <c r="L666" s="185" t="str">
        <f t="shared" si="10"/>
        <v/>
      </c>
      <c r="M666" s="288"/>
      <c r="N666" s="5"/>
      <c r="O666" s="5"/>
      <c r="P666" s="5"/>
      <c r="Q666" s="5"/>
      <c r="R666" s="256"/>
      <c r="S666" s="256"/>
      <c r="T666" s="5"/>
      <c r="U666" s="5"/>
      <c r="V666" s="265"/>
      <c r="W666" s="34"/>
      <c r="X666" s="211" t="str">
        <f>IF($H666="","",IF(EXACT(ASC(VLOOKUP($H666,TSギフト商品コード!$A$2:$H$10000,8,0)),1),VLOOKUP($H666,TSギフト商品コード!$A$2:$H$10000,4,0),IF($I$6=0%,VLOOKUP($H666,TSギフト商品コード!$A$2:$H$10000,4,0),IF($I$6=3%,VLOOKUP($H666,TSギフト商品コード!$A$2:$H$10000,5,0),IF($I$6=5%,VLOOKUP($H666,TSギフト商品コード!$A$2:$H$10000,6,0),IF($I$6=10%,VLOOKUP($H666,TSギフト商品コード!$A$2:$H$10000,7,0),""))))))</f>
        <v/>
      </c>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c r="BG666" s="34"/>
      <c r="BH666" s="34"/>
      <c r="BI666" s="34"/>
    </row>
    <row r="667" spans="1:61" s="183" customFormat="1" ht="20.100000000000001" customHeight="1" x14ac:dyDescent="0.15">
      <c r="A667" s="213">
        <v>657</v>
      </c>
      <c r="B667" s="136"/>
      <c r="C667" s="258"/>
      <c r="D667" s="258"/>
      <c r="E667" s="258"/>
      <c r="F667" s="258"/>
      <c r="G667" s="4"/>
      <c r="H667" s="5"/>
      <c r="I667" s="212"/>
      <c r="J667" s="254" t="str">
        <f>IF($H667="","",VLOOKUP($H667,TSギフト商品コード!$A$1:$H$10000,2,0))</f>
        <v/>
      </c>
      <c r="K667" s="184" t="str">
        <f>IF($H667="","",IF(EXACT(ASC(VLOOKUP($H667,TSギフト商品コード!$A$1:$H$10000,8,0)),1),VLOOKUP($H667,TSギフト商品コード!$A$1:$H$10000,3,0),ROUNDDOWN((1-$I$6)*VLOOKUP($H667,TSギフト商品コード!$A$1:$H$10000,3,0),0)))</f>
        <v/>
      </c>
      <c r="L667" s="185" t="str">
        <f t="shared" si="10"/>
        <v/>
      </c>
      <c r="M667" s="288"/>
      <c r="N667" s="5"/>
      <c r="O667" s="5"/>
      <c r="P667" s="5"/>
      <c r="Q667" s="5"/>
      <c r="R667" s="256"/>
      <c r="S667" s="256"/>
      <c r="T667" s="5"/>
      <c r="U667" s="5"/>
      <c r="V667" s="265"/>
      <c r="W667" s="34"/>
      <c r="X667" s="211" t="str">
        <f>IF($H667="","",IF(EXACT(ASC(VLOOKUP($H667,TSギフト商品コード!$A$2:$H$10000,8,0)),1),VLOOKUP($H667,TSギフト商品コード!$A$2:$H$10000,4,0),IF($I$6=0%,VLOOKUP($H667,TSギフト商品コード!$A$2:$H$10000,4,0),IF($I$6=3%,VLOOKUP($H667,TSギフト商品コード!$A$2:$H$10000,5,0),IF($I$6=5%,VLOOKUP($H667,TSギフト商品コード!$A$2:$H$10000,6,0),IF($I$6=10%,VLOOKUP($H667,TSギフト商品コード!$A$2:$H$10000,7,0),""))))))</f>
        <v/>
      </c>
      <c r="Y667" s="34"/>
      <c r="Z667" s="34"/>
      <c r="AA667" s="34"/>
      <c r="AB667" s="34"/>
      <c r="AC667" s="34"/>
      <c r="AD667" s="34"/>
      <c r="AE667" s="34"/>
      <c r="AF667" s="34"/>
      <c r="AG667" s="34"/>
      <c r="AH667" s="34"/>
      <c r="AI667" s="34"/>
      <c r="AJ667" s="34"/>
      <c r="AK667" s="34"/>
      <c r="AL667" s="34"/>
      <c r="AM667" s="34"/>
      <c r="AN667" s="34"/>
      <c r="AO667" s="34"/>
      <c r="AP667" s="34"/>
      <c r="AQ667" s="34"/>
      <c r="AR667" s="34"/>
      <c r="AS667" s="34"/>
      <c r="AT667" s="34"/>
      <c r="AU667" s="34"/>
      <c r="AV667" s="34"/>
      <c r="AW667" s="34"/>
      <c r="AX667" s="34"/>
      <c r="AY667" s="34"/>
      <c r="AZ667" s="34"/>
      <c r="BA667" s="34"/>
      <c r="BB667" s="34"/>
      <c r="BC667" s="34"/>
      <c r="BD667" s="34"/>
      <c r="BE667" s="34"/>
      <c r="BF667" s="34"/>
      <c r="BG667" s="34"/>
      <c r="BH667" s="34"/>
      <c r="BI667" s="34"/>
    </row>
    <row r="668" spans="1:61" s="183" customFormat="1" ht="20.100000000000001" customHeight="1" x14ac:dyDescent="0.15">
      <c r="A668" s="213">
        <v>658</v>
      </c>
      <c r="B668" s="136"/>
      <c r="C668" s="258"/>
      <c r="D668" s="258"/>
      <c r="E668" s="258"/>
      <c r="F668" s="258"/>
      <c r="G668" s="4"/>
      <c r="H668" s="5"/>
      <c r="I668" s="212"/>
      <c r="J668" s="254" t="str">
        <f>IF($H668="","",VLOOKUP($H668,TSギフト商品コード!$A$1:$H$10000,2,0))</f>
        <v/>
      </c>
      <c r="K668" s="184" t="str">
        <f>IF($H668="","",IF(EXACT(ASC(VLOOKUP($H668,TSギフト商品コード!$A$1:$H$10000,8,0)),1),VLOOKUP($H668,TSギフト商品コード!$A$1:$H$10000,3,0),ROUNDDOWN((1-$I$6)*VLOOKUP($H668,TSギフト商品コード!$A$1:$H$10000,3,0),0)))</f>
        <v/>
      </c>
      <c r="L668" s="185" t="str">
        <f t="shared" si="10"/>
        <v/>
      </c>
      <c r="M668" s="288"/>
      <c r="N668" s="5"/>
      <c r="O668" s="5"/>
      <c r="P668" s="5"/>
      <c r="Q668" s="5"/>
      <c r="R668" s="256"/>
      <c r="S668" s="256"/>
      <c r="T668" s="5"/>
      <c r="U668" s="5"/>
      <c r="V668" s="265"/>
      <c r="W668" s="34"/>
      <c r="X668" s="211" t="str">
        <f>IF($H668="","",IF(EXACT(ASC(VLOOKUP($H668,TSギフト商品コード!$A$2:$H$10000,8,0)),1),VLOOKUP($H668,TSギフト商品コード!$A$2:$H$10000,4,0),IF($I$6=0%,VLOOKUP($H668,TSギフト商品コード!$A$2:$H$10000,4,0),IF($I$6=3%,VLOOKUP($H668,TSギフト商品コード!$A$2:$H$10000,5,0),IF($I$6=5%,VLOOKUP($H668,TSギフト商品コード!$A$2:$H$10000,6,0),IF($I$6=10%,VLOOKUP($H668,TSギフト商品コード!$A$2:$H$10000,7,0),""))))))</f>
        <v/>
      </c>
      <c r="Y668" s="34"/>
      <c r="Z668" s="34"/>
      <c r="AA668" s="34"/>
      <c r="AB668" s="34"/>
      <c r="AC668" s="34"/>
      <c r="AD668" s="34"/>
      <c r="AE668" s="34"/>
      <c r="AF668" s="34"/>
      <c r="AG668" s="34"/>
      <c r="AH668" s="34"/>
      <c r="AI668" s="34"/>
      <c r="AJ668" s="34"/>
      <c r="AK668" s="34"/>
      <c r="AL668" s="34"/>
      <c r="AM668" s="34"/>
      <c r="AN668" s="34"/>
      <c r="AO668" s="34"/>
      <c r="AP668" s="34"/>
      <c r="AQ668" s="34"/>
      <c r="AR668" s="34"/>
      <c r="AS668" s="34"/>
      <c r="AT668" s="34"/>
      <c r="AU668" s="34"/>
      <c r="AV668" s="34"/>
      <c r="AW668" s="34"/>
      <c r="AX668" s="34"/>
      <c r="AY668" s="34"/>
      <c r="AZ668" s="34"/>
      <c r="BA668" s="34"/>
      <c r="BB668" s="34"/>
      <c r="BC668" s="34"/>
      <c r="BD668" s="34"/>
      <c r="BE668" s="34"/>
      <c r="BF668" s="34"/>
      <c r="BG668" s="34"/>
      <c r="BH668" s="34"/>
      <c r="BI668" s="34"/>
    </row>
    <row r="669" spans="1:61" s="183" customFormat="1" ht="20.100000000000001" customHeight="1" x14ac:dyDescent="0.15">
      <c r="A669" s="213">
        <v>659</v>
      </c>
      <c r="B669" s="136"/>
      <c r="C669" s="258"/>
      <c r="D669" s="258"/>
      <c r="E669" s="258"/>
      <c r="F669" s="258"/>
      <c r="G669" s="4"/>
      <c r="H669" s="5"/>
      <c r="I669" s="212"/>
      <c r="J669" s="254" t="str">
        <f>IF($H669="","",VLOOKUP($H669,TSギフト商品コード!$A$1:$H$10000,2,0))</f>
        <v/>
      </c>
      <c r="K669" s="184" t="str">
        <f>IF($H669="","",IF(EXACT(ASC(VLOOKUP($H669,TSギフト商品コード!$A$1:$H$10000,8,0)),1),VLOOKUP($H669,TSギフト商品コード!$A$1:$H$10000,3,0),ROUNDDOWN((1-$I$6)*VLOOKUP($H669,TSギフト商品コード!$A$1:$H$10000,3,0),0)))</f>
        <v/>
      </c>
      <c r="L669" s="185" t="str">
        <f t="shared" si="10"/>
        <v/>
      </c>
      <c r="M669" s="288"/>
      <c r="N669" s="5"/>
      <c r="O669" s="5"/>
      <c r="P669" s="5"/>
      <c r="Q669" s="5"/>
      <c r="R669" s="256"/>
      <c r="S669" s="256"/>
      <c r="T669" s="5"/>
      <c r="U669" s="5"/>
      <c r="V669" s="265"/>
      <c r="W669" s="34"/>
      <c r="X669" s="211" t="str">
        <f>IF($H669="","",IF(EXACT(ASC(VLOOKUP($H669,TSギフト商品コード!$A$2:$H$10000,8,0)),1),VLOOKUP($H669,TSギフト商品コード!$A$2:$H$10000,4,0),IF($I$6=0%,VLOOKUP($H669,TSギフト商品コード!$A$2:$H$10000,4,0),IF($I$6=3%,VLOOKUP($H669,TSギフト商品コード!$A$2:$H$10000,5,0),IF($I$6=5%,VLOOKUP($H669,TSギフト商品コード!$A$2:$H$10000,6,0),IF($I$6=10%,VLOOKUP($H669,TSギフト商品コード!$A$2:$H$10000,7,0),""))))))</f>
        <v/>
      </c>
      <c r="Y669" s="34"/>
      <c r="Z669" s="34"/>
      <c r="AA669" s="34"/>
      <c r="AB669" s="34"/>
      <c r="AC669" s="34"/>
      <c r="AD669" s="34"/>
      <c r="AE669" s="34"/>
      <c r="AF669" s="34"/>
      <c r="AG669" s="34"/>
      <c r="AH669" s="34"/>
      <c r="AI669" s="34"/>
      <c r="AJ669" s="34"/>
      <c r="AK669" s="34"/>
      <c r="AL669" s="34"/>
      <c r="AM669" s="34"/>
      <c r="AN669" s="34"/>
      <c r="AO669" s="34"/>
      <c r="AP669" s="34"/>
      <c r="AQ669" s="34"/>
      <c r="AR669" s="34"/>
      <c r="AS669" s="34"/>
      <c r="AT669" s="34"/>
      <c r="AU669" s="34"/>
      <c r="AV669" s="34"/>
      <c r="AW669" s="34"/>
      <c r="AX669" s="34"/>
      <c r="AY669" s="34"/>
      <c r="AZ669" s="34"/>
      <c r="BA669" s="34"/>
      <c r="BB669" s="34"/>
      <c r="BC669" s="34"/>
      <c r="BD669" s="34"/>
      <c r="BE669" s="34"/>
      <c r="BF669" s="34"/>
      <c r="BG669" s="34"/>
      <c r="BH669" s="34"/>
      <c r="BI669" s="34"/>
    </row>
    <row r="670" spans="1:61" s="183" customFormat="1" ht="20.100000000000001" customHeight="1" x14ac:dyDescent="0.15">
      <c r="A670" s="213">
        <v>660</v>
      </c>
      <c r="B670" s="136"/>
      <c r="C670" s="258"/>
      <c r="D670" s="258"/>
      <c r="E670" s="258"/>
      <c r="F670" s="258"/>
      <c r="G670" s="4"/>
      <c r="H670" s="5"/>
      <c r="I670" s="212"/>
      <c r="J670" s="254" t="str">
        <f>IF($H670="","",VLOOKUP($H670,TSギフト商品コード!$A$1:$H$10000,2,0))</f>
        <v/>
      </c>
      <c r="K670" s="184" t="str">
        <f>IF($H670="","",IF(EXACT(ASC(VLOOKUP($H670,TSギフト商品コード!$A$1:$H$10000,8,0)),1),VLOOKUP($H670,TSギフト商品コード!$A$1:$H$10000,3,0),ROUNDDOWN((1-$I$6)*VLOOKUP($H670,TSギフト商品コード!$A$1:$H$10000,3,0),0)))</f>
        <v/>
      </c>
      <c r="L670" s="185" t="str">
        <f t="shared" si="10"/>
        <v/>
      </c>
      <c r="M670" s="288"/>
      <c r="N670" s="5"/>
      <c r="O670" s="5"/>
      <c r="P670" s="5"/>
      <c r="Q670" s="5"/>
      <c r="R670" s="256"/>
      <c r="S670" s="256"/>
      <c r="T670" s="5"/>
      <c r="U670" s="5"/>
      <c r="V670" s="265"/>
      <c r="W670" s="34"/>
      <c r="X670" s="211" t="str">
        <f>IF($H670="","",IF(EXACT(ASC(VLOOKUP($H670,TSギフト商品コード!$A$2:$H$10000,8,0)),1),VLOOKUP($H670,TSギフト商品コード!$A$2:$H$10000,4,0),IF($I$6=0%,VLOOKUP($H670,TSギフト商品コード!$A$2:$H$10000,4,0),IF($I$6=3%,VLOOKUP($H670,TSギフト商品コード!$A$2:$H$10000,5,0),IF($I$6=5%,VLOOKUP($H670,TSギフト商品コード!$A$2:$H$10000,6,0),IF($I$6=10%,VLOOKUP($H670,TSギフト商品コード!$A$2:$H$10000,7,0),""))))))</f>
        <v/>
      </c>
      <c r="Y670" s="34"/>
      <c r="Z670" s="34"/>
      <c r="AA670" s="34"/>
      <c r="AB670" s="34"/>
      <c r="AC670" s="34"/>
      <c r="AD670" s="34"/>
      <c r="AE670" s="34"/>
      <c r="AF670" s="34"/>
      <c r="AG670" s="34"/>
      <c r="AH670" s="34"/>
      <c r="AI670" s="34"/>
      <c r="AJ670" s="34"/>
      <c r="AK670" s="34"/>
      <c r="AL670" s="34"/>
      <c r="AM670" s="34"/>
      <c r="AN670" s="34"/>
      <c r="AO670" s="34"/>
      <c r="AP670" s="34"/>
      <c r="AQ670" s="34"/>
      <c r="AR670" s="34"/>
      <c r="AS670" s="34"/>
      <c r="AT670" s="34"/>
      <c r="AU670" s="34"/>
      <c r="AV670" s="34"/>
      <c r="AW670" s="34"/>
      <c r="AX670" s="34"/>
      <c r="AY670" s="34"/>
      <c r="AZ670" s="34"/>
      <c r="BA670" s="34"/>
      <c r="BB670" s="34"/>
      <c r="BC670" s="34"/>
      <c r="BD670" s="34"/>
      <c r="BE670" s="34"/>
      <c r="BF670" s="34"/>
      <c r="BG670" s="34"/>
      <c r="BH670" s="34"/>
      <c r="BI670" s="34"/>
    </row>
    <row r="671" spans="1:61" s="183" customFormat="1" ht="20.100000000000001" customHeight="1" x14ac:dyDescent="0.15">
      <c r="A671" s="213">
        <v>661</v>
      </c>
      <c r="B671" s="136"/>
      <c r="C671" s="258"/>
      <c r="D671" s="258"/>
      <c r="E671" s="258"/>
      <c r="F671" s="258"/>
      <c r="G671" s="4"/>
      <c r="H671" s="5"/>
      <c r="I671" s="212"/>
      <c r="J671" s="254" t="str">
        <f>IF($H671="","",VLOOKUP($H671,TSギフト商品コード!$A$1:$H$10000,2,0))</f>
        <v/>
      </c>
      <c r="K671" s="184" t="str">
        <f>IF($H671="","",IF(EXACT(ASC(VLOOKUP($H671,TSギフト商品コード!$A$1:$H$10000,8,0)),1),VLOOKUP($H671,TSギフト商品コード!$A$1:$H$10000,3,0),ROUNDDOWN((1-$I$6)*VLOOKUP($H671,TSギフト商品コード!$A$1:$H$10000,3,0),0)))</f>
        <v/>
      </c>
      <c r="L671" s="185" t="str">
        <f t="shared" si="10"/>
        <v/>
      </c>
      <c r="M671" s="288"/>
      <c r="N671" s="5"/>
      <c r="O671" s="5"/>
      <c r="P671" s="5"/>
      <c r="Q671" s="5"/>
      <c r="R671" s="256"/>
      <c r="S671" s="256"/>
      <c r="T671" s="5"/>
      <c r="U671" s="5"/>
      <c r="V671" s="265"/>
      <c r="W671" s="34"/>
      <c r="X671" s="211" t="str">
        <f>IF($H671="","",IF(EXACT(ASC(VLOOKUP($H671,TSギフト商品コード!$A$2:$H$10000,8,0)),1),VLOOKUP($H671,TSギフト商品コード!$A$2:$H$10000,4,0),IF($I$6=0%,VLOOKUP($H671,TSギフト商品コード!$A$2:$H$10000,4,0),IF($I$6=3%,VLOOKUP($H671,TSギフト商品コード!$A$2:$H$10000,5,0),IF($I$6=5%,VLOOKUP($H671,TSギフト商品コード!$A$2:$H$10000,6,0),IF($I$6=10%,VLOOKUP($H671,TSギフト商品コード!$A$2:$H$10000,7,0),""))))))</f>
        <v/>
      </c>
      <c r="Y671" s="34"/>
      <c r="Z671" s="34"/>
      <c r="AA671" s="34"/>
      <c r="AB671" s="34"/>
      <c r="AC671" s="34"/>
      <c r="AD671" s="34"/>
      <c r="AE671" s="34"/>
      <c r="AF671" s="34"/>
      <c r="AG671" s="34"/>
      <c r="AH671" s="34"/>
      <c r="AI671" s="34"/>
      <c r="AJ671" s="34"/>
      <c r="AK671" s="34"/>
      <c r="AL671" s="34"/>
      <c r="AM671" s="34"/>
      <c r="AN671" s="34"/>
      <c r="AO671" s="34"/>
      <c r="AP671" s="34"/>
      <c r="AQ671" s="34"/>
      <c r="AR671" s="34"/>
      <c r="AS671" s="34"/>
      <c r="AT671" s="34"/>
      <c r="AU671" s="34"/>
      <c r="AV671" s="34"/>
      <c r="AW671" s="34"/>
      <c r="AX671" s="34"/>
      <c r="AY671" s="34"/>
      <c r="AZ671" s="34"/>
      <c r="BA671" s="34"/>
      <c r="BB671" s="34"/>
      <c r="BC671" s="34"/>
      <c r="BD671" s="34"/>
      <c r="BE671" s="34"/>
      <c r="BF671" s="34"/>
      <c r="BG671" s="34"/>
      <c r="BH671" s="34"/>
      <c r="BI671" s="34"/>
    </row>
    <row r="672" spans="1:61" s="183" customFormat="1" ht="20.100000000000001" customHeight="1" x14ac:dyDescent="0.15">
      <c r="A672" s="213">
        <v>662</v>
      </c>
      <c r="B672" s="136"/>
      <c r="C672" s="258"/>
      <c r="D672" s="258"/>
      <c r="E672" s="258"/>
      <c r="F672" s="258"/>
      <c r="G672" s="4"/>
      <c r="H672" s="5"/>
      <c r="I672" s="212"/>
      <c r="J672" s="254" t="str">
        <f>IF($H672="","",VLOOKUP($H672,TSギフト商品コード!$A$1:$H$10000,2,0))</f>
        <v/>
      </c>
      <c r="K672" s="184" t="str">
        <f>IF($H672="","",IF(EXACT(ASC(VLOOKUP($H672,TSギフト商品コード!$A$1:$H$10000,8,0)),1),VLOOKUP($H672,TSギフト商品コード!$A$1:$H$10000,3,0),ROUNDDOWN((1-$I$6)*VLOOKUP($H672,TSギフト商品コード!$A$1:$H$10000,3,0),0)))</f>
        <v/>
      </c>
      <c r="L672" s="185" t="str">
        <f t="shared" si="10"/>
        <v/>
      </c>
      <c r="M672" s="288"/>
      <c r="N672" s="5"/>
      <c r="O672" s="5"/>
      <c r="P672" s="5"/>
      <c r="Q672" s="5"/>
      <c r="R672" s="256"/>
      <c r="S672" s="256"/>
      <c r="T672" s="5"/>
      <c r="U672" s="5"/>
      <c r="V672" s="265"/>
      <c r="W672" s="34"/>
      <c r="X672" s="211" t="str">
        <f>IF($H672="","",IF(EXACT(ASC(VLOOKUP($H672,TSギフト商品コード!$A$2:$H$10000,8,0)),1),VLOOKUP($H672,TSギフト商品コード!$A$2:$H$10000,4,0),IF($I$6=0%,VLOOKUP($H672,TSギフト商品コード!$A$2:$H$10000,4,0),IF($I$6=3%,VLOOKUP($H672,TSギフト商品コード!$A$2:$H$10000,5,0),IF($I$6=5%,VLOOKUP($H672,TSギフト商品コード!$A$2:$H$10000,6,0),IF($I$6=10%,VLOOKUP($H672,TSギフト商品コード!$A$2:$H$10000,7,0),""))))))</f>
        <v/>
      </c>
      <c r="Y672" s="34"/>
      <c r="Z672" s="34"/>
      <c r="AA672" s="34"/>
      <c r="AB672" s="34"/>
      <c r="AC672" s="34"/>
      <c r="AD672" s="34"/>
      <c r="AE672" s="34"/>
      <c r="AF672" s="34"/>
      <c r="AG672" s="34"/>
      <c r="AH672" s="34"/>
      <c r="AI672" s="34"/>
      <c r="AJ672" s="34"/>
      <c r="AK672" s="34"/>
      <c r="AL672" s="34"/>
      <c r="AM672" s="34"/>
      <c r="AN672" s="34"/>
      <c r="AO672" s="34"/>
      <c r="AP672" s="34"/>
      <c r="AQ672" s="34"/>
      <c r="AR672" s="34"/>
      <c r="AS672" s="34"/>
      <c r="AT672" s="34"/>
      <c r="AU672" s="34"/>
      <c r="AV672" s="34"/>
      <c r="AW672" s="34"/>
      <c r="AX672" s="34"/>
      <c r="AY672" s="34"/>
      <c r="AZ672" s="34"/>
      <c r="BA672" s="34"/>
      <c r="BB672" s="34"/>
      <c r="BC672" s="34"/>
      <c r="BD672" s="34"/>
      <c r="BE672" s="34"/>
      <c r="BF672" s="34"/>
      <c r="BG672" s="34"/>
      <c r="BH672" s="34"/>
      <c r="BI672" s="34"/>
    </row>
    <row r="673" spans="1:61" s="183" customFormat="1" ht="20.100000000000001" customHeight="1" x14ac:dyDescent="0.15">
      <c r="A673" s="213">
        <v>663</v>
      </c>
      <c r="B673" s="136"/>
      <c r="C673" s="258"/>
      <c r="D673" s="258"/>
      <c r="E673" s="258"/>
      <c r="F673" s="258"/>
      <c r="G673" s="4"/>
      <c r="H673" s="5"/>
      <c r="I673" s="212"/>
      <c r="J673" s="254" t="str">
        <f>IF($H673="","",VLOOKUP($H673,TSギフト商品コード!$A$1:$H$10000,2,0))</f>
        <v/>
      </c>
      <c r="K673" s="184" t="str">
        <f>IF($H673="","",IF(EXACT(ASC(VLOOKUP($H673,TSギフト商品コード!$A$1:$H$10000,8,0)),1),VLOOKUP($H673,TSギフト商品コード!$A$1:$H$10000,3,0),ROUNDDOWN((1-$I$6)*VLOOKUP($H673,TSギフト商品コード!$A$1:$H$10000,3,0),0)))</f>
        <v/>
      </c>
      <c r="L673" s="185" t="str">
        <f t="shared" si="10"/>
        <v/>
      </c>
      <c r="M673" s="288"/>
      <c r="N673" s="5"/>
      <c r="O673" s="5"/>
      <c r="P673" s="5"/>
      <c r="Q673" s="5"/>
      <c r="R673" s="256"/>
      <c r="S673" s="256"/>
      <c r="T673" s="5"/>
      <c r="U673" s="5"/>
      <c r="V673" s="265"/>
      <c r="W673" s="34"/>
      <c r="X673" s="211" t="str">
        <f>IF($H673="","",IF(EXACT(ASC(VLOOKUP($H673,TSギフト商品コード!$A$2:$H$10000,8,0)),1),VLOOKUP($H673,TSギフト商品コード!$A$2:$H$10000,4,0),IF($I$6=0%,VLOOKUP($H673,TSギフト商品コード!$A$2:$H$10000,4,0),IF($I$6=3%,VLOOKUP($H673,TSギフト商品コード!$A$2:$H$10000,5,0),IF($I$6=5%,VLOOKUP($H673,TSギフト商品コード!$A$2:$H$10000,6,0),IF($I$6=10%,VLOOKUP($H673,TSギフト商品コード!$A$2:$H$10000,7,0),""))))))</f>
        <v/>
      </c>
      <c r="Y673" s="34"/>
      <c r="Z673" s="34"/>
      <c r="AA673" s="34"/>
      <c r="AB673" s="34"/>
      <c r="AC673" s="34"/>
      <c r="AD673" s="34"/>
      <c r="AE673" s="34"/>
      <c r="AF673" s="34"/>
      <c r="AG673" s="34"/>
      <c r="AH673" s="34"/>
      <c r="AI673" s="34"/>
      <c r="AJ673" s="34"/>
      <c r="AK673" s="34"/>
      <c r="AL673" s="34"/>
      <c r="AM673" s="34"/>
      <c r="AN673" s="34"/>
      <c r="AO673" s="34"/>
      <c r="AP673" s="34"/>
      <c r="AQ673" s="34"/>
      <c r="AR673" s="34"/>
      <c r="AS673" s="34"/>
      <c r="AT673" s="34"/>
      <c r="AU673" s="34"/>
      <c r="AV673" s="34"/>
      <c r="AW673" s="34"/>
      <c r="AX673" s="34"/>
      <c r="AY673" s="34"/>
      <c r="AZ673" s="34"/>
      <c r="BA673" s="34"/>
      <c r="BB673" s="34"/>
      <c r="BC673" s="34"/>
      <c r="BD673" s="34"/>
      <c r="BE673" s="34"/>
      <c r="BF673" s="34"/>
      <c r="BG673" s="34"/>
      <c r="BH673" s="34"/>
      <c r="BI673" s="34"/>
    </row>
    <row r="674" spans="1:61" s="183" customFormat="1" ht="20.100000000000001" customHeight="1" x14ac:dyDescent="0.15">
      <c r="A674" s="213">
        <v>664</v>
      </c>
      <c r="B674" s="136"/>
      <c r="C674" s="258"/>
      <c r="D674" s="258"/>
      <c r="E674" s="258"/>
      <c r="F674" s="258"/>
      <c r="G674" s="4"/>
      <c r="H674" s="5"/>
      <c r="I674" s="212"/>
      <c r="J674" s="254" t="str">
        <f>IF($H674="","",VLOOKUP($H674,TSギフト商品コード!$A$1:$H$10000,2,0))</f>
        <v/>
      </c>
      <c r="K674" s="184" t="str">
        <f>IF($H674="","",IF(EXACT(ASC(VLOOKUP($H674,TSギフト商品コード!$A$1:$H$10000,8,0)),1),VLOOKUP($H674,TSギフト商品コード!$A$1:$H$10000,3,0),ROUNDDOWN((1-$I$6)*VLOOKUP($H674,TSギフト商品コード!$A$1:$H$10000,3,0),0)))</f>
        <v/>
      </c>
      <c r="L674" s="185" t="str">
        <f t="shared" si="10"/>
        <v/>
      </c>
      <c r="M674" s="288"/>
      <c r="N674" s="5"/>
      <c r="O674" s="5"/>
      <c r="P674" s="5"/>
      <c r="Q674" s="5"/>
      <c r="R674" s="256"/>
      <c r="S674" s="256"/>
      <c r="T674" s="5"/>
      <c r="U674" s="5"/>
      <c r="V674" s="265"/>
      <c r="W674" s="34"/>
      <c r="X674" s="211" t="str">
        <f>IF($H674="","",IF(EXACT(ASC(VLOOKUP($H674,TSギフト商品コード!$A$2:$H$10000,8,0)),1),VLOOKUP($H674,TSギフト商品コード!$A$2:$H$10000,4,0),IF($I$6=0%,VLOOKUP($H674,TSギフト商品コード!$A$2:$H$10000,4,0),IF($I$6=3%,VLOOKUP($H674,TSギフト商品コード!$A$2:$H$10000,5,0),IF($I$6=5%,VLOOKUP($H674,TSギフト商品コード!$A$2:$H$10000,6,0),IF($I$6=10%,VLOOKUP($H674,TSギフト商品コード!$A$2:$H$10000,7,0),""))))))</f>
        <v/>
      </c>
      <c r="Y674" s="34"/>
      <c r="Z674" s="34"/>
      <c r="AA674" s="34"/>
      <c r="AB674" s="34"/>
      <c r="AC674" s="34"/>
      <c r="AD674" s="34"/>
      <c r="AE674" s="34"/>
      <c r="AF674" s="34"/>
      <c r="AG674" s="34"/>
      <c r="AH674" s="34"/>
      <c r="AI674" s="34"/>
      <c r="AJ674" s="34"/>
      <c r="AK674" s="34"/>
      <c r="AL674" s="34"/>
      <c r="AM674" s="34"/>
      <c r="AN674" s="34"/>
      <c r="AO674" s="34"/>
      <c r="AP674" s="34"/>
      <c r="AQ674" s="34"/>
      <c r="AR674" s="34"/>
      <c r="AS674" s="34"/>
      <c r="AT674" s="34"/>
      <c r="AU674" s="34"/>
      <c r="AV674" s="34"/>
      <c r="AW674" s="34"/>
      <c r="AX674" s="34"/>
      <c r="AY674" s="34"/>
      <c r="AZ674" s="34"/>
      <c r="BA674" s="34"/>
      <c r="BB674" s="34"/>
      <c r="BC674" s="34"/>
      <c r="BD674" s="34"/>
      <c r="BE674" s="34"/>
      <c r="BF674" s="34"/>
      <c r="BG674" s="34"/>
      <c r="BH674" s="34"/>
      <c r="BI674" s="34"/>
    </row>
    <row r="675" spans="1:61" s="183" customFormat="1" ht="20.100000000000001" customHeight="1" x14ac:dyDescent="0.15">
      <c r="A675" s="213">
        <v>665</v>
      </c>
      <c r="B675" s="136"/>
      <c r="C675" s="258"/>
      <c r="D675" s="258"/>
      <c r="E675" s="258"/>
      <c r="F675" s="258"/>
      <c r="G675" s="4"/>
      <c r="H675" s="5"/>
      <c r="I675" s="212"/>
      <c r="J675" s="254" t="str">
        <f>IF($H675="","",VLOOKUP($H675,TSギフト商品コード!$A$1:$H$10000,2,0))</f>
        <v/>
      </c>
      <c r="K675" s="184" t="str">
        <f>IF($H675="","",IF(EXACT(ASC(VLOOKUP($H675,TSギフト商品コード!$A$1:$H$10000,8,0)),1),VLOOKUP($H675,TSギフト商品コード!$A$1:$H$10000,3,0),ROUNDDOWN((1-$I$6)*VLOOKUP($H675,TSギフト商品コード!$A$1:$H$10000,3,0),0)))</f>
        <v/>
      </c>
      <c r="L675" s="185" t="str">
        <f t="shared" si="10"/>
        <v/>
      </c>
      <c r="M675" s="288"/>
      <c r="N675" s="5"/>
      <c r="O675" s="5"/>
      <c r="P675" s="5"/>
      <c r="Q675" s="5"/>
      <c r="R675" s="256"/>
      <c r="S675" s="256"/>
      <c r="T675" s="5"/>
      <c r="U675" s="5"/>
      <c r="V675" s="265"/>
      <c r="W675" s="34"/>
      <c r="X675" s="211" t="str">
        <f>IF($H675="","",IF(EXACT(ASC(VLOOKUP($H675,TSギフト商品コード!$A$2:$H$10000,8,0)),1),VLOOKUP($H675,TSギフト商品コード!$A$2:$H$10000,4,0),IF($I$6=0%,VLOOKUP($H675,TSギフト商品コード!$A$2:$H$10000,4,0),IF($I$6=3%,VLOOKUP($H675,TSギフト商品コード!$A$2:$H$10000,5,0),IF($I$6=5%,VLOOKUP($H675,TSギフト商品コード!$A$2:$H$10000,6,0),IF($I$6=10%,VLOOKUP($H675,TSギフト商品コード!$A$2:$H$10000,7,0),""))))))</f>
        <v/>
      </c>
      <c r="Y675" s="34"/>
      <c r="Z675" s="34"/>
      <c r="AA675" s="34"/>
      <c r="AB675" s="34"/>
      <c r="AC675" s="34"/>
      <c r="AD675" s="34"/>
      <c r="AE675" s="34"/>
      <c r="AF675" s="34"/>
      <c r="AG675" s="34"/>
      <c r="AH675" s="34"/>
      <c r="AI675" s="34"/>
      <c r="AJ675" s="34"/>
      <c r="AK675" s="34"/>
      <c r="AL675" s="34"/>
      <c r="AM675" s="34"/>
      <c r="AN675" s="34"/>
      <c r="AO675" s="34"/>
      <c r="AP675" s="34"/>
      <c r="AQ675" s="34"/>
      <c r="AR675" s="34"/>
      <c r="AS675" s="34"/>
      <c r="AT675" s="34"/>
      <c r="AU675" s="34"/>
      <c r="AV675" s="34"/>
      <c r="AW675" s="34"/>
      <c r="AX675" s="34"/>
      <c r="AY675" s="34"/>
      <c r="AZ675" s="34"/>
      <c r="BA675" s="34"/>
      <c r="BB675" s="34"/>
      <c r="BC675" s="34"/>
      <c r="BD675" s="34"/>
      <c r="BE675" s="34"/>
      <c r="BF675" s="34"/>
      <c r="BG675" s="34"/>
      <c r="BH675" s="34"/>
      <c r="BI675" s="34"/>
    </row>
    <row r="676" spans="1:61" s="183" customFormat="1" ht="20.100000000000001" customHeight="1" x14ac:dyDescent="0.15">
      <c r="A676" s="213">
        <v>666</v>
      </c>
      <c r="B676" s="136"/>
      <c r="C676" s="258"/>
      <c r="D676" s="258"/>
      <c r="E676" s="258"/>
      <c r="F676" s="258"/>
      <c r="G676" s="4"/>
      <c r="H676" s="5"/>
      <c r="I676" s="212"/>
      <c r="J676" s="254" t="str">
        <f>IF($H676="","",VLOOKUP($H676,TSギフト商品コード!$A$1:$H$10000,2,0))</f>
        <v/>
      </c>
      <c r="K676" s="184" t="str">
        <f>IF($H676="","",IF(EXACT(ASC(VLOOKUP($H676,TSギフト商品コード!$A$1:$H$10000,8,0)),1),VLOOKUP($H676,TSギフト商品コード!$A$1:$H$10000,3,0),ROUNDDOWN((1-$I$6)*VLOOKUP($H676,TSギフト商品コード!$A$1:$H$10000,3,0),0)))</f>
        <v/>
      </c>
      <c r="L676" s="185" t="str">
        <f t="shared" si="10"/>
        <v/>
      </c>
      <c r="M676" s="288"/>
      <c r="N676" s="5"/>
      <c r="O676" s="5"/>
      <c r="P676" s="5"/>
      <c r="Q676" s="5"/>
      <c r="R676" s="256"/>
      <c r="S676" s="256"/>
      <c r="T676" s="5"/>
      <c r="U676" s="5"/>
      <c r="V676" s="265"/>
      <c r="W676" s="34"/>
      <c r="X676" s="211" t="str">
        <f>IF($H676="","",IF(EXACT(ASC(VLOOKUP($H676,TSギフト商品コード!$A$2:$H$10000,8,0)),1),VLOOKUP($H676,TSギフト商品コード!$A$2:$H$10000,4,0),IF($I$6=0%,VLOOKUP($H676,TSギフト商品コード!$A$2:$H$10000,4,0),IF($I$6=3%,VLOOKUP($H676,TSギフト商品コード!$A$2:$H$10000,5,0),IF($I$6=5%,VLOOKUP($H676,TSギフト商品コード!$A$2:$H$10000,6,0),IF($I$6=10%,VLOOKUP($H676,TSギフト商品コード!$A$2:$H$10000,7,0),""))))))</f>
        <v/>
      </c>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c r="BG676" s="34"/>
      <c r="BH676" s="34"/>
      <c r="BI676" s="34"/>
    </row>
    <row r="677" spans="1:61" s="183" customFormat="1" ht="20.100000000000001" customHeight="1" x14ac:dyDescent="0.15">
      <c r="A677" s="213">
        <v>667</v>
      </c>
      <c r="B677" s="136"/>
      <c r="C677" s="258"/>
      <c r="D677" s="258"/>
      <c r="E677" s="258"/>
      <c r="F677" s="258"/>
      <c r="G677" s="4"/>
      <c r="H677" s="5"/>
      <c r="I677" s="212"/>
      <c r="J677" s="254" t="str">
        <f>IF($H677="","",VLOOKUP($H677,TSギフト商品コード!$A$1:$H$10000,2,0))</f>
        <v/>
      </c>
      <c r="K677" s="184" t="str">
        <f>IF($H677="","",IF(EXACT(ASC(VLOOKUP($H677,TSギフト商品コード!$A$1:$H$10000,8,0)),1),VLOOKUP($H677,TSギフト商品コード!$A$1:$H$10000,3,0),ROUNDDOWN((1-$I$6)*VLOOKUP($H677,TSギフト商品コード!$A$1:$H$10000,3,0),0)))</f>
        <v/>
      </c>
      <c r="L677" s="185" t="str">
        <f t="shared" si="10"/>
        <v/>
      </c>
      <c r="M677" s="288"/>
      <c r="N677" s="5"/>
      <c r="O677" s="5"/>
      <c r="P677" s="5"/>
      <c r="Q677" s="5"/>
      <c r="R677" s="256"/>
      <c r="S677" s="256"/>
      <c r="T677" s="5"/>
      <c r="U677" s="5"/>
      <c r="V677" s="265"/>
      <c r="W677" s="34"/>
      <c r="X677" s="211" t="str">
        <f>IF($H677="","",IF(EXACT(ASC(VLOOKUP($H677,TSギフト商品コード!$A$2:$H$10000,8,0)),1),VLOOKUP($H677,TSギフト商品コード!$A$2:$H$10000,4,0),IF($I$6=0%,VLOOKUP($H677,TSギフト商品コード!$A$2:$H$10000,4,0),IF($I$6=3%,VLOOKUP($H677,TSギフト商品コード!$A$2:$H$10000,5,0),IF($I$6=5%,VLOOKUP($H677,TSギフト商品コード!$A$2:$H$10000,6,0),IF($I$6=10%,VLOOKUP($H677,TSギフト商品コード!$A$2:$H$10000,7,0),""))))))</f>
        <v/>
      </c>
      <c r="Y677" s="34"/>
      <c r="Z677" s="34"/>
      <c r="AA677" s="34"/>
      <c r="AB677" s="34"/>
      <c r="AC677" s="34"/>
      <c r="AD677" s="34"/>
      <c r="AE677" s="34"/>
      <c r="AF677" s="34"/>
      <c r="AG677" s="34"/>
      <c r="AH677" s="34"/>
      <c r="AI677" s="34"/>
      <c r="AJ677" s="34"/>
      <c r="AK677" s="34"/>
      <c r="AL677" s="34"/>
      <c r="AM677" s="34"/>
      <c r="AN677" s="34"/>
      <c r="AO677" s="34"/>
      <c r="AP677" s="34"/>
      <c r="AQ677" s="34"/>
      <c r="AR677" s="34"/>
      <c r="AS677" s="34"/>
      <c r="AT677" s="34"/>
      <c r="AU677" s="34"/>
      <c r="AV677" s="34"/>
      <c r="AW677" s="34"/>
      <c r="AX677" s="34"/>
      <c r="AY677" s="34"/>
      <c r="AZ677" s="34"/>
      <c r="BA677" s="34"/>
      <c r="BB677" s="34"/>
      <c r="BC677" s="34"/>
      <c r="BD677" s="34"/>
      <c r="BE677" s="34"/>
      <c r="BF677" s="34"/>
      <c r="BG677" s="34"/>
      <c r="BH677" s="34"/>
      <c r="BI677" s="34"/>
    </row>
    <row r="678" spans="1:61" s="183" customFormat="1" ht="20.100000000000001" customHeight="1" x14ac:dyDescent="0.15">
      <c r="A678" s="213">
        <v>668</v>
      </c>
      <c r="B678" s="136"/>
      <c r="C678" s="258"/>
      <c r="D678" s="258"/>
      <c r="E678" s="258"/>
      <c r="F678" s="258"/>
      <c r="G678" s="4"/>
      <c r="H678" s="5"/>
      <c r="I678" s="212"/>
      <c r="J678" s="254" t="str">
        <f>IF($H678="","",VLOOKUP($H678,TSギフト商品コード!$A$1:$H$10000,2,0))</f>
        <v/>
      </c>
      <c r="K678" s="184" t="str">
        <f>IF($H678="","",IF(EXACT(ASC(VLOOKUP($H678,TSギフト商品コード!$A$1:$H$10000,8,0)),1),VLOOKUP($H678,TSギフト商品コード!$A$1:$H$10000,3,0),ROUNDDOWN((1-$I$6)*VLOOKUP($H678,TSギフト商品コード!$A$1:$H$10000,3,0),0)))</f>
        <v/>
      </c>
      <c r="L678" s="185" t="str">
        <f t="shared" si="10"/>
        <v/>
      </c>
      <c r="M678" s="288"/>
      <c r="N678" s="5"/>
      <c r="O678" s="5"/>
      <c r="P678" s="5"/>
      <c r="Q678" s="5"/>
      <c r="R678" s="256"/>
      <c r="S678" s="256"/>
      <c r="T678" s="5"/>
      <c r="U678" s="5"/>
      <c r="V678" s="265"/>
      <c r="W678" s="34"/>
      <c r="X678" s="211" t="str">
        <f>IF($H678="","",IF(EXACT(ASC(VLOOKUP($H678,TSギフト商品コード!$A$2:$H$10000,8,0)),1),VLOOKUP($H678,TSギフト商品コード!$A$2:$H$10000,4,0),IF($I$6=0%,VLOOKUP($H678,TSギフト商品コード!$A$2:$H$10000,4,0),IF($I$6=3%,VLOOKUP($H678,TSギフト商品コード!$A$2:$H$10000,5,0),IF($I$6=5%,VLOOKUP($H678,TSギフト商品コード!$A$2:$H$10000,6,0),IF($I$6=10%,VLOOKUP($H678,TSギフト商品コード!$A$2:$H$10000,7,0),""))))))</f>
        <v/>
      </c>
      <c r="Y678" s="34"/>
      <c r="Z678" s="34"/>
      <c r="AA678" s="34"/>
      <c r="AB678" s="34"/>
      <c r="AC678" s="34"/>
      <c r="AD678" s="34"/>
      <c r="AE678" s="34"/>
      <c r="AF678" s="34"/>
      <c r="AG678" s="34"/>
      <c r="AH678" s="34"/>
      <c r="AI678" s="34"/>
      <c r="AJ678" s="34"/>
      <c r="AK678" s="34"/>
      <c r="AL678" s="34"/>
      <c r="AM678" s="34"/>
      <c r="AN678" s="34"/>
      <c r="AO678" s="34"/>
      <c r="AP678" s="34"/>
      <c r="AQ678" s="34"/>
      <c r="AR678" s="34"/>
      <c r="AS678" s="34"/>
      <c r="AT678" s="34"/>
      <c r="AU678" s="34"/>
      <c r="AV678" s="34"/>
      <c r="AW678" s="34"/>
      <c r="AX678" s="34"/>
      <c r="AY678" s="34"/>
      <c r="AZ678" s="34"/>
      <c r="BA678" s="34"/>
      <c r="BB678" s="34"/>
      <c r="BC678" s="34"/>
      <c r="BD678" s="34"/>
      <c r="BE678" s="34"/>
      <c r="BF678" s="34"/>
      <c r="BG678" s="34"/>
      <c r="BH678" s="34"/>
      <c r="BI678" s="34"/>
    </row>
    <row r="679" spans="1:61" s="183" customFormat="1" ht="20.100000000000001" customHeight="1" x14ac:dyDescent="0.15">
      <c r="A679" s="213">
        <v>669</v>
      </c>
      <c r="B679" s="136"/>
      <c r="C679" s="258"/>
      <c r="D679" s="258"/>
      <c r="E679" s="258"/>
      <c r="F679" s="258"/>
      <c r="G679" s="4"/>
      <c r="H679" s="5"/>
      <c r="I679" s="212"/>
      <c r="J679" s="254" t="str">
        <f>IF($H679="","",VLOOKUP($H679,TSギフト商品コード!$A$1:$H$10000,2,0))</f>
        <v/>
      </c>
      <c r="K679" s="184" t="str">
        <f>IF($H679="","",IF(EXACT(ASC(VLOOKUP($H679,TSギフト商品コード!$A$1:$H$10000,8,0)),1),VLOOKUP($H679,TSギフト商品コード!$A$1:$H$10000,3,0),ROUNDDOWN((1-$I$6)*VLOOKUP($H679,TSギフト商品コード!$A$1:$H$10000,3,0),0)))</f>
        <v/>
      </c>
      <c r="L679" s="185" t="str">
        <f t="shared" si="10"/>
        <v/>
      </c>
      <c r="M679" s="288"/>
      <c r="N679" s="5"/>
      <c r="O679" s="5"/>
      <c r="P679" s="5"/>
      <c r="Q679" s="5"/>
      <c r="R679" s="256"/>
      <c r="S679" s="256"/>
      <c r="T679" s="5"/>
      <c r="U679" s="5"/>
      <c r="V679" s="265"/>
      <c r="W679" s="34"/>
      <c r="X679" s="211" t="str">
        <f>IF($H679="","",IF(EXACT(ASC(VLOOKUP($H679,TSギフト商品コード!$A$2:$H$10000,8,0)),1),VLOOKUP($H679,TSギフト商品コード!$A$2:$H$10000,4,0),IF($I$6=0%,VLOOKUP($H679,TSギフト商品コード!$A$2:$H$10000,4,0),IF($I$6=3%,VLOOKUP($H679,TSギフト商品コード!$A$2:$H$10000,5,0),IF($I$6=5%,VLOOKUP($H679,TSギフト商品コード!$A$2:$H$10000,6,0),IF($I$6=10%,VLOOKUP($H679,TSギフト商品コード!$A$2:$H$10000,7,0),""))))))</f>
        <v/>
      </c>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34"/>
      <c r="AV679" s="34"/>
      <c r="AW679" s="34"/>
      <c r="AX679" s="34"/>
      <c r="AY679" s="34"/>
      <c r="AZ679" s="34"/>
      <c r="BA679" s="34"/>
      <c r="BB679" s="34"/>
      <c r="BC679" s="34"/>
      <c r="BD679" s="34"/>
      <c r="BE679" s="34"/>
      <c r="BF679" s="34"/>
      <c r="BG679" s="34"/>
      <c r="BH679" s="34"/>
      <c r="BI679" s="34"/>
    </row>
    <row r="680" spans="1:61" s="183" customFormat="1" ht="20.100000000000001" customHeight="1" x14ac:dyDescent="0.15">
      <c r="A680" s="213">
        <v>670</v>
      </c>
      <c r="B680" s="136"/>
      <c r="C680" s="258"/>
      <c r="D680" s="258"/>
      <c r="E680" s="258"/>
      <c r="F680" s="258"/>
      <c r="G680" s="4"/>
      <c r="H680" s="5"/>
      <c r="I680" s="212"/>
      <c r="J680" s="254" t="str">
        <f>IF($H680="","",VLOOKUP($H680,TSギフト商品コード!$A$1:$H$10000,2,0))</f>
        <v/>
      </c>
      <c r="K680" s="184" t="str">
        <f>IF($H680="","",IF(EXACT(ASC(VLOOKUP($H680,TSギフト商品コード!$A$1:$H$10000,8,0)),1),VLOOKUP($H680,TSギフト商品コード!$A$1:$H$10000,3,0),ROUNDDOWN((1-$I$6)*VLOOKUP($H680,TSギフト商品コード!$A$1:$H$10000,3,0),0)))</f>
        <v/>
      </c>
      <c r="L680" s="185" t="str">
        <f t="shared" si="10"/>
        <v/>
      </c>
      <c r="M680" s="288"/>
      <c r="N680" s="5"/>
      <c r="O680" s="5"/>
      <c r="P680" s="5"/>
      <c r="Q680" s="5"/>
      <c r="R680" s="256"/>
      <c r="S680" s="256"/>
      <c r="T680" s="5"/>
      <c r="U680" s="5"/>
      <c r="V680" s="265"/>
      <c r="W680" s="34"/>
      <c r="X680" s="211" t="str">
        <f>IF($H680="","",IF(EXACT(ASC(VLOOKUP($H680,TSギフト商品コード!$A$2:$H$10000,8,0)),1),VLOOKUP($H680,TSギフト商品コード!$A$2:$H$10000,4,0),IF($I$6=0%,VLOOKUP($H680,TSギフト商品コード!$A$2:$H$10000,4,0),IF($I$6=3%,VLOOKUP($H680,TSギフト商品コード!$A$2:$H$10000,5,0),IF($I$6=5%,VLOOKUP($H680,TSギフト商品コード!$A$2:$H$10000,6,0),IF($I$6=10%,VLOOKUP($H680,TSギフト商品コード!$A$2:$H$10000,7,0),""))))))</f>
        <v/>
      </c>
      <c r="Y680" s="34"/>
      <c r="Z680" s="34"/>
      <c r="AA680" s="34"/>
      <c r="AB680" s="34"/>
      <c r="AC680" s="34"/>
      <c r="AD680" s="34"/>
      <c r="AE680" s="34"/>
      <c r="AF680" s="34"/>
      <c r="AG680" s="34"/>
      <c r="AH680" s="34"/>
      <c r="AI680" s="34"/>
      <c r="AJ680" s="34"/>
      <c r="AK680" s="34"/>
      <c r="AL680" s="34"/>
      <c r="AM680" s="34"/>
      <c r="AN680" s="34"/>
      <c r="AO680" s="34"/>
      <c r="AP680" s="34"/>
      <c r="AQ680" s="34"/>
      <c r="AR680" s="34"/>
      <c r="AS680" s="34"/>
      <c r="AT680" s="34"/>
      <c r="AU680" s="34"/>
      <c r="AV680" s="34"/>
      <c r="AW680" s="34"/>
      <c r="AX680" s="34"/>
      <c r="AY680" s="34"/>
      <c r="AZ680" s="34"/>
      <c r="BA680" s="34"/>
      <c r="BB680" s="34"/>
      <c r="BC680" s="34"/>
      <c r="BD680" s="34"/>
      <c r="BE680" s="34"/>
      <c r="BF680" s="34"/>
      <c r="BG680" s="34"/>
      <c r="BH680" s="34"/>
      <c r="BI680" s="34"/>
    </row>
    <row r="681" spans="1:61" s="183" customFormat="1" ht="20.100000000000001" customHeight="1" x14ac:dyDescent="0.15">
      <c r="A681" s="213">
        <v>671</v>
      </c>
      <c r="B681" s="136"/>
      <c r="C681" s="258"/>
      <c r="D681" s="258"/>
      <c r="E681" s="258"/>
      <c r="F681" s="258"/>
      <c r="G681" s="4"/>
      <c r="H681" s="5"/>
      <c r="I681" s="212"/>
      <c r="J681" s="254" t="str">
        <f>IF($H681="","",VLOOKUP($H681,TSギフト商品コード!$A$1:$H$10000,2,0))</f>
        <v/>
      </c>
      <c r="K681" s="184" t="str">
        <f>IF($H681="","",IF(EXACT(ASC(VLOOKUP($H681,TSギフト商品コード!$A$1:$H$10000,8,0)),1),VLOOKUP($H681,TSギフト商品コード!$A$1:$H$10000,3,0),ROUNDDOWN((1-$I$6)*VLOOKUP($H681,TSギフト商品コード!$A$1:$H$10000,3,0),0)))</f>
        <v/>
      </c>
      <c r="L681" s="185" t="str">
        <f t="shared" si="10"/>
        <v/>
      </c>
      <c r="M681" s="288"/>
      <c r="N681" s="5"/>
      <c r="O681" s="5"/>
      <c r="P681" s="5"/>
      <c r="Q681" s="5"/>
      <c r="R681" s="256"/>
      <c r="S681" s="256"/>
      <c r="T681" s="5"/>
      <c r="U681" s="5"/>
      <c r="V681" s="265"/>
      <c r="W681" s="34"/>
      <c r="X681" s="211" t="str">
        <f>IF($H681="","",IF(EXACT(ASC(VLOOKUP($H681,TSギフト商品コード!$A$2:$H$10000,8,0)),1),VLOOKUP($H681,TSギフト商品コード!$A$2:$H$10000,4,0),IF($I$6=0%,VLOOKUP($H681,TSギフト商品コード!$A$2:$H$10000,4,0),IF($I$6=3%,VLOOKUP($H681,TSギフト商品コード!$A$2:$H$10000,5,0),IF($I$6=5%,VLOOKUP($H681,TSギフト商品コード!$A$2:$H$10000,6,0),IF($I$6=10%,VLOOKUP($H681,TSギフト商品コード!$A$2:$H$10000,7,0),""))))))</f>
        <v/>
      </c>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34"/>
      <c r="AV681" s="34"/>
      <c r="AW681" s="34"/>
      <c r="AX681" s="34"/>
      <c r="AY681" s="34"/>
      <c r="AZ681" s="34"/>
      <c r="BA681" s="34"/>
      <c r="BB681" s="34"/>
      <c r="BC681" s="34"/>
      <c r="BD681" s="34"/>
      <c r="BE681" s="34"/>
      <c r="BF681" s="34"/>
      <c r="BG681" s="34"/>
      <c r="BH681" s="34"/>
      <c r="BI681" s="34"/>
    </row>
    <row r="682" spans="1:61" s="183" customFormat="1" ht="20.100000000000001" customHeight="1" x14ac:dyDescent="0.15">
      <c r="A682" s="213">
        <v>672</v>
      </c>
      <c r="B682" s="136"/>
      <c r="C682" s="258"/>
      <c r="D682" s="258"/>
      <c r="E682" s="258"/>
      <c r="F682" s="258"/>
      <c r="G682" s="4"/>
      <c r="H682" s="5"/>
      <c r="I682" s="212"/>
      <c r="J682" s="254" t="str">
        <f>IF($H682="","",VLOOKUP($H682,TSギフト商品コード!$A$1:$H$10000,2,0))</f>
        <v/>
      </c>
      <c r="K682" s="184" t="str">
        <f>IF($H682="","",IF(EXACT(ASC(VLOOKUP($H682,TSギフト商品コード!$A$1:$H$10000,8,0)),1),VLOOKUP($H682,TSギフト商品コード!$A$1:$H$10000,3,0),ROUNDDOWN((1-$I$6)*VLOOKUP($H682,TSギフト商品コード!$A$1:$H$10000,3,0),0)))</f>
        <v/>
      </c>
      <c r="L682" s="185" t="str">
        <f t="shared" si="10"/>
        <v/>
      </c>
      <c r="M682" s="288"/>
      <c r="N682" s="5"/>
      <c r="O682" s="5"/>
      <c r="P682" s="5"/>
      <c r="Q682" s="5"/>
      <c r="R682" s="256"/>
      <c r="S682" s="256"/>
      <c r="T682" s="5"/>
      <c r="U682" s="5"/>
      <c r="V682" s="265"/>
      <c r="W682" s="34"/>
      <c r="X682" s="211" t="str">
        <f>IF($H682="","",IF(EXACT(ASC(VLOOKUP($H682,TSギフト商品コード!$A$2:$H$10000,8,0)),1),VLOOKUP($H682,TSギフト商品コード!$A$2:$H$10000,4,0),IF($I$6=0%,VLOOKUP($H682,TSギフト商品コード!$A$2:$H$10000,4,0),IF($I$6=3%,VLOOKUP($H682,TSギフト商品コード!$A$2:$H$10000,5,0),IF($I$6=5%,VLOOKUP($H682,TSギフト商品コード!$A$2:$H$10000,6,0),IF($I$6=10%,VLOOKUP($H682,TSギフト商品コード!$A$2:$H$10000,7,0),""))))))</f>
        <v/>
      </c>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c r="AW682" s="34"/>
      <c r="AX682" s="34"/>
      <c r="AY682" s="34"/>
      <c r="AZ682" s="34"/>
      <c r="BA682" s="34"/>
      <c r="BB682" s="34"/>
      <c r="BC682" s="34"/>
      <c r="BD682" s="34"/>
      <c r="BE682" s="34"/>
      <c r="BF682" s="34"/>
      <c r="BG682" s="34"/>
      <c r="BH682" s="34"/>
      <c r="BI682" s="34"/>
    </row>
    <row r="683" spans="1:61" s="183" customFormat="1" ht="20.100000000000001" customHeight="1" x14ac:dyDescent="0.15">
      <c r="A683" s="213">
        <v>673</v>
      </c>
      <c r="B683" s="136"/>
      <c r="C683" s="258"/>
      <c r="D683" s="258"/>
      <c r="E683" s="258"/>
      <c r="F683" s="258"/>
      <c r="G683" s="4"/>
      <c r="H683" s="5"/>
      <c r="I683" s="212"/>
      <c r="J683" s="254" t="str">
        <f>IF($H683="","",VLOOKUP($H683,TSギフト商品コード!$A$1:$H$10000,2,0))</f>
        <v/>
      </c>
      <c r="K683" s="184" t="str">
        <f>IF($H683="","",IF(EXACT(ASC(VLOOKUP($H683,TSギフト商品コード!$A$1:$H$10000,8,0)),1),VLOOKUP($H683,TSギフト商品コード!$A$1:$H$10000,3,0),ROUNDDOWN((1-$I$6)*VLOOKUP($H683,TSギフト商品コード!$A$1:$H$10000,3,0),0)))</f>
        <v/>
      </c>
      <c r="L683" s="185" t="str">
        <f t="shared" si="10"/>
        <v/>
      </c>
      <c r="M683" s="288"/>
      <c r="N683" s="5"/>
      <c r="O683" s="5"/>
      <c r="P683" s="5"/>
      <c r="Q683" s="5"/>
      <c r="R683" s="256"/>
      <c r="S683" s="256"/>
      <c r="T683" s="5"/>
      <c r="U683" s="5"/>
      <c r="V683" s="265"/>
      <c r="W683" s="34"/>
      <c r="X683" s="211" t="str">
        <f>IF($H683="","",IF(EXACT(ASC(VLOOKUP($H683,TSギフト商品コード!$A$2:$H$10000,8,0)),1),VLOOKUP($H683,TSギフト商品コード!$A$2:$H$10000,4,0),IF($I$6=0%,VLOOKUP($H683,TSギフト商品コード!$A$2:$H$10000,4,0),IF($I$6=3%,VLOOKUP($H683,TSギフト商品コード!$A$2:$H$10000,5,0),IF($I$6=5%,VLOOKUP($H683,TSギフト商品コード!$A$2:$H$10000,6,0),IF($I$6=10%,VLOOKUP($H683,TSギフト商品コード!$A$2:$H$10000,7,0),""))))))</f>
        <v/>
      </c>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c r="AW683" s="34"/>
      <c r="AX683" s="34"/>
      <c r="AY683" s="34"/>
      <c r="AZ683" s="34"/>
      <c r="BA683" s="34"/>
      <c r="BB683" s="34"/>
      <c r="BC683" s="34"/>
      <c r="BD683" s="34"/>
      <c r="BE683" s="34"/>
      <c r="BF683" s="34"/>
      <c r="BG683" s="34"/>
      <c r="BH683" s="34"/>
      <c r="BI683" s="34"/>
    </row>
    <row r="684" spans="1:61" s="183" customFormat="1" ht="20.100000000000001" customHeight="1" x14ac:dyDescent="0.15">
      <c r="A684" s="213">
        <v>674</v>
      </c>
      <c r="B684" s="136"/>
      <c r="C684" s="258"/>
      <c r="D684" s="258"/>
      <c r="E684" s="258"/>
      <c r="F684" s="258"/>
      <c r="G684" s="4"/>
      <c r="H684" s="5"/>
      <c r="I684" s="212"/>
      <c r="J684" s="254" t="str">
        <f>IF($H684="","",VLOOKUP($H684,TSギフト商品コード!$A$1:$H$10000,2,0))</f>
        <v/>
      </c>
      <c r="K684" s="184" t="str">
        <f>IF($H684="","",IF(EXACT(ASC(VLOOKUP($H684,TSギフト商品コード!$A$1:$H$10000,8,0)),1),VLOOKUP($H684,TSギフト商品コード!$A$1:$H$10000,3,0),ROUNDDOWN((1-$I$6)*VLOOKUP($H684,TSギフト商品コード!$A$1:$H$10000,3,0),0)))</f>
        <v/>
      </c>
      <c r="L684" s="185" t="str">
        <f t="shared" si="10"/>
        <v/>
      </c>
      <c r="M684" s="288"/>
      <c r="N684" s="5"/>
      <c r="O684" s="5"/>
      <c r="P684" s="5"/>
      <c r="Q684" s="5"/>
      <c r="R684" s="256"/>
      <c r="S684" s="256"/>
      <c r="T684" s="5"/>
      <c r="U684" s="5"/>
      <c r="V684" s="265"/>
      <c r="W684" s="34"/>
      <c r="X684" s="211" t="str">
        <f>IF($H684="","",IF(EXACT(ASC(VLOOKUP($H684,TSギフト商品コード!$A$2:$H$10000,8,0)),1),VLOOKUP($H684,TSギフト商品コード!$A$2:$H$10000,4,0),IF($I$6=0%,VLOOKUP($H684,TSギフト商品コード!$A$2:$H$10000,4,0),IF($I$6=3%,VLOOKUP($H684,TSギフト商品コード!$A$2:$H$10000,5,0),IF($I$6=5%,VLOOKUP($H684,TSギフト商品コード!$A$2:$H$10000,6,0),IF($I$6=10%,VLOOKUP($H684,TSギフト商品コード!$A$2:$H$10000,7,0),""))))))</f>
        <v/>
      </c>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c r="AW684" s="34"/>
      <c r="AX684" s="34"/>
      <c r="AY684" s="34"/>
      <c r="AZ684" s="34"/>
      <c r="BA684" s="34"/>
      <c r="BB684" s="34"/>
      <c r="BC684" s="34"/>
      <c r="BD684" s="34"/>
      <c r="BE684" s="34"/>
      <c r="BF684" s="34"/>
      <c r="BG684" s="34"/>
      <c r="BH684" s="34"/>
      <c r="BI684" s="34"/>
    </row>
    <row r="685" spans="1:61" s="183" customFormat="1" ht="20.100000000000001" customHeight="1" x14ac:dyDescent="0.15">
      <c r="A685" s="213">
        <v>675</v>
      </c>
      <c r="B685" s="136"/>
      <c r="C685" s="258"/>
      <c r="D685" s="258"/>
      <c r="E685" s="258"/>
      <c r="F685" s="258"/>
      <c r="G685" s="4"/>
      <c r="H685" s="5"/>
      <c r="I685" s="212"/>
      <c r="J685" s="254" t="str">
        <f>IF($H685="","",VLOOKUP($H685,TSギフト商品コード!$A$1:$H$10000,2,0))</f>
        <v/>
      </c>
      <c r="K685" s="184" t="str">
        <f>IF($H685="","",IF(EXACT(ASC(VLOOKUP($H685,TSギフト商品コード!$A$1:$H$10000,8,0)),1),VLOOKUP($H685,TSギフト商品コード!$A$1:$H$10000,3,0),ROUNDDOWN((1-$I$6)*VLOOKUP($H685,TSギフト商品コード!$A$1:$H$10000,3,0),0)))</f>
        <v/>
      </c>
      <c r="L685" s="185" t="str">
        <f t="shared" si="10"/>
        <v/>
      </c>
      <c r="M685" s="288"/>
      <c r="N685" s="5"/>
      <c r="O685" s="5"/>
      <c r="P685" s="5"/>
      <c r="Q685" s="5"/>
      <c r="R685" s="256"/>
      <c r="S685" s="256"/>
      <c r="T685" s="5"/>
      <c r="U685" s="5"/>
      <c r="V685" s="265"/>
      <c r="W685" s="34"/>
      <c r="X685" s="211" t="str">
        <f>IF($H685="","",IF(EXACT(ASC(VLOOKUP($H685,TSギフト商品コード!$A$2:$H$10000,8,0)),1),VLOOKUP($H685,TSギフト商品コード!$A$2:$H$10000,4,0),IF($I$6=0%,VLOOKUP($H685,TSギフト商品コード!$A$2:$H$10000,4,0),IF($I$6=3%,VLOOKUP($H685,TSギフト商品コード!$A$2:$H$10000,5,0),IF($I$6=5%,VLOOKUP($H685,TSギフト商品コード!$A$2:$H$10000,6,0),IF($I$6=10%,VLOOKUP($H685,TSギフト商品コード!$A$2:$H$10000,7,0),""))))))</f>
        <v/>
      </c>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34"/>
      <c r="AV685" s="34"/>
      <c r="AW685" s="34"/>
      <c r="AX685" s="34"/>
      <c r="AY685" s="34"/>
      <c r="AZ685" s="34"/>
      <c r="BA685" s="34"/>
      <c r="BB685" s="34"/>
      <c r="BC685" s="34"/>
      <c r="BD685" s="34"/>
      <c r="BE685" s="34"/>
      <c r="BF685" s="34"/>
      <c r="BG685" s="34"/>
      <c r="BH685" s="34"/>
      <c r="BI685" s="34"/>
    </row>
    <row r="686" spans="1:61" s="183" customFormat="1" ht="20.100000000000001" customHeight="1" x14ac:dyDescent="0.15">
      <c r="A686" s="213">
        <v>676</v>
      </c>
      <c r="B686" s="136"/>
      <c r="C686" s="258"/>
      <c r="D686" s="258"/>
      <c r="E686" s="258"/>
      <c r="F686" s="258"/>
      <c r="G686" s="4"/>
      <c r="H686" s="5"/>
      <c r="I686" s="212"/>
      <c r="J686" s="254" t="str">
        <f>IF($H686="","",VLOOKUP($H686,TSギフト商品コード!$A$1:$H$10000,2,0))</f>
        <v/>
      </c>
      <c r="K686" s="184" t="str">
        <f>IF($H686="","",IF(EXACT(ASC(VLOOKUP($H686,TSギフト商品コード!$A$1:$H$10000,8,0)),1),VLOOKUP($H686,TSギフト商品コード!$A$1:$H$10000,3,0),ROUNDDOWN((1-$I$6)*VLOOKUP($H686,TSギフト商品コード!$A$1:$H$10000,3,0),0)))</f>
        <v/>
      </c>
      <c r="L686" s="185" t="str">
        <f t="shared" si="10"/>
        <v/>
      </c>
      <c r="M686" s="288"/>
      <c r="N686" s="5"/>
      <c r="O686" s="5"/>
      <c r="P686" s="5"/>
      <c r="Q686" s="5"/>
      <c r="R686" s="256"/>
      <c r="S686" s="256"/>
      <c r="T686" s="5"/>
      <c r="U686" s="5"/>
      <c r="V686" s="265"/>
      <c r="W686" s="34"/>
      <c r="X686" s="211" t="str">
        <f>IF($H686="","",IF(EXACT(ASC(VLOOKUP($H686,TSギフト商品コード!$A$2:$H$10000,8,0)),1),VLOOKUP($H686,TSギフト商品コード!$A$2:$H$10000,4,0),IF($I$6=0%,VLOOKUP($H686,TSギフト商品コード!$A$2:$H$10000,4,0),IF($I$6=3%,VLOOKUP($H686,TSギフト商品コード!$A$2:$H$10000,5,0),IF($I$6=5%,VLOOKUP($H686,TSギフト商品コード!$A$2:$H$10000,6,0),IF($I$6=10%,VLOOKUP($H686,TSギフト商品コード!$A$2:$H$10000,7,0),""))))))</f>
        <v/>
      </c>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c r="BG686" s="34"/>
      <c r="BH686" s="34"/>
      <c r="BI686" s="34"/>
    </row>
    <row r="687" spans="1:61" s="183" customFormat="1" ht="20.100000000000001" customHeight="1" x14ac:dyDescent="0.15">
      <c r="A687" s="213">
        <v>677</v>
      </c>
      <c r="B687" s="136"/>
      <c r="C687" s="258"/>
      <c r="D687" s="258"/>
      <c r="E687" s="258"/>
      <c r="F687" s="258"/>
      <c r="G687" s="4"/>
      <c r="H687" s="5"/>
      <c r="I687" s="212"/>
      <c r="J687" s="254" t="str">
        <f>IF($H687="","",VLOOKUP($H687,TSギフト商品コード!$A$1:$H$10000,2,0))</f>
        <v/>
      </c>
      <c r="K687" s="184" t="str">
        <f>IF($H687="","",IF(EXACT(ASC(VLOOKUP($H687,TSギフト商品コード!$A$1:$H$10000,8,0)),1),VLOOKUP($H687,TSギフト商品コード!$A$1:$H$10000,3,0),ROUNDDOWN((1-$I$6)*VLOOKUP($H687,TSギフト商品コード!$A$1:$H$10000,3,0),0)))</f>
        <v/>
      </c>
      <c r="L687" s="185" t="str">
        <f t="shared" si="10"/>
        <v/>
      </c>
      <c r="M687" s="288"/>
      <c r="N687" s="5"/>
      <c r="O687" s="5"/>
      <c r="P687" s="5"/>
      <c r="Q687" s="5"/>
      <c r="R687" s="256"/>
      <c r="S687" s="256"/>
      <c r="T687" s="5"/>
      <c r="U687" s="5"/>
      <c r="V687" s="265"/>
      <c r="W687" s="34"/>
      <c r="X687" s="211" t="str">
        <f>IF($H687="","",IF(EXACT(ASC(VLOOKUP($H687,TSギフト商品コード!$A$2:$H$10000,8,0)),1),VLOOKUP($H687,TSギフト商品コード!$A$2:$H$10000,4,0),IF($I$6=0%,VLOOKUP($H687,TSギフト商品コード!$A$2:$H$10000,4,0),IF($I$6=3%,VLOOKUP($H687,TSギフト商品コード!$A$2:$H$10000,5,0),IF($I$6=5%,VLOOKUP($H687,TSギフト商品コード!$A$2:$H$10000,6,0),IF($I$6=10%,VLOOKUP($H687,TSギフト商品コード!$A$2:$H$10000,7,0),""))))))</f>
        <v/>
      </c>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c r="AW687" s="34"/>
      <c r="AX687" s="34"/>
      <c r="AY687" s="34"/>
      <c r="AZ687" s="34"/>
      <c r="BA687" s="34"/>
      <c r="BB687" s="34"/>
      <c r="BC687" s="34"/>
      <c r="BD687" s="34"/>
      <c r="BE687" s="34"/>
      <c r="BF687" s="34"/>
      <c r="BG687" s="34"/>
      <c r="BH687" s="34"/>
      <c r="BI687" s="34"/>
    </row>
    <row r="688" spans="1:61" s="183" customFormat="1" ht="20.100000000000001" customHeight="1" x14ac:dyDescent="0.15">
      <c r="A688" s="213">
        <v>678</v>
      </c>
      <c r="B688" s="136"/>
      <c r="C688" s="258"/>
      <c r="D688" s="258"/>
      <c r="E688" s="258"/>
      <c r="F688" s="258"/>
      <c r="G688" s="4"/>
      <c r="H688" s="5"/>
      <c r="I688" s="212"/>
      <c r="J688" s="254" t="str">
        <f>IF($H688="","",VLOOKUP($H688,TSギフト商品コード!$A$1:$H$10000,2,0))</f>
        <v/>
      </c>
      <c r="K688" s="184" t="str">
        <f>IF($H688="","",IF(EXACT(ASC(VLOOKUP($H688,TSギフト商品コード!$A$1:$H$10000,8,0)),1),VLOOKUP($H688,TSギフト商品コード!$A$1:$H$10000,3,0),ROUNDDOWN((1-$I$6)*VLOOKUP($H688,TSギフト商品コード!$A$1:$H$10000,3,0),0)))</f>
        <v/>
      </c>
      <c r="L688" s="185" t="str">
        <f t="shared" si="10"/>
        <v/>
      </c>
      <c r="M688" s="288"/>
      <c r="N688" s="5"/>
      <c r="O688" s="5"/>
      <c r="P688" s="5"/>
      <c r="Q688" s="5"/>
      <c r="R688" s="256"/>
      <c r="S688" s="256"/>
      <c r="T688" s="5"/>
      <c r="U688" s="5"/>
      <c r="V688" s="265"/>
      <c r="W688" s="34"/>
      <c r="X688" s="211" t="str">
        <f>IF($H688="","",IF(EXACT(ASC(VLOOKUP($H688,TSギフト商品コード!$A$2:$H$10000,8,0)),1),VLOOKUP($H688,TSギフト商品コード!$A$2:$H$10000,4,0),IF($I$6=0%,VLOOKUP($H688,TSギフト商品コード!$A$2:$H$10000,4,0),IF($I$6=3%,VLOOKUP($H688,TSギフト商品コード!$A$2:$H$10000,5,0),IF($I$6=5%,VLOOKUP($H688,TSギフト商品コード!$A$2:$H$10000,6,0),IF($I$6=10%,VLOOKUP($H688,TSギフト商品コード!$A$2:$H$10000,7,0),""))))))</f>
        <v/>
      </c>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c r="AW688" s="34"/>
      <c r="AX688" s="34"/>
      <c r="AY688" s="34"/>
      <c r="AZ688" s="34"/>
      <c r="BA688" s="34"/>
      <c r="BB688" s="34"/>
      <c r="BC688" s="34"/>
      <c r="BD688" s="34"/>
      <c r="BE688" s="34"/>
      <c r="BF688" s="34"/>
      <c r="BG688" s="34"/>
      <c r="BH688" s="34"/>
      <c r="BI688" s="34"/>
    </row>
    <row r="689" spans="1:61" s="183" customFormat="1" ht="20.100000000000001" customHeight="1" x14ac:dyDescent="0.15">
      <c r="A689" s="213">
        <v>679</v>
      </c>
      <c r="B689" s="136"/>
      <c r="C689" s="258"/>
      <c r="D689" s="258"/>
      <c r="E689" s="258"/>
      <c r="F689" s="258"/>
      <c r="G689" s="4"/>
      <c r="H689" s="5"/>
      <c r="I689" s="212"/>
      <c r="J689" s="254" t="str">
        <f>IF($H689="","",VLOOKUP($H689,TSギフト商品コード!$A$1:$H$10000,2,0))</f>
        <v/>
      </c>
      <c r="K689" s="184" t="str">
        <f>IF($H689="","",IF(EXACT(ASC(VLOOKUP($H689,TSギフト商品コード!$A$1:$H$10000,8,0)),1),VLOOKUP($H689,TSギフト商品コード!$A$1:$H$10000,3,0),ROUNDDOWN((1-$I$6)*VLOOKUP($H689,TSギフト商品コード!$A$1:$H$10000,3,0),0)))</f>
        <v/>
      </c>
      <c r="L689" s="185" t="str">
        <f t="shared" si="10"/>
        <v/>
      </c>
      <c r="M689" s="288"/>
      <c r="N689" s="5"/>
      <c r="O689" s="5"/>
      <c r="P689" s="5"/>
      <c r="Q689" s="5"/>
      <c r="R689" s="256"/>
      <c r="S689" s="256"/>
      <c r="T689" s="5"/>
      <c r="U689" s="5"/>
      <c r="V689" s="265"/>
      <c r="W689" s="34"/>
      <c r="X689" s="211" t="str">
        <f>IF($H689="","",IF(EXACT(ASC(VLOOKUP($H689,TSギフト商品コード!$A$2:$H$10000,8,0)),1),VLOOKUP($H689,TSギフト商品コード!$A$2:$H$10000,4,0),IF($I$6=0%,VLOOKUP($H689,TSギフト商品コード!$A$2:$H$10000,4,0),IF($I$6=3%,VLOOKUP($H689,TSギフト商品コード!$A$2:$H$10000,5,0),IF($I$6=5%,VLOOKUP($H689,TSギフト商品コード!$A$2:$H$10000,6,0),IF($I$6=10%,VLOOKUP($H689,TSギフト商品コード!$A$2:$H$10000,7,0),""))))))</f>
        <v/>
      </c>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c r="AW689" s="34"/>
      <c r="AX689" s="34"/>
      <c r="AY689" s="34"/>
      <c r="AZ689" s="34"/>
      <c r="BA689" s="34"/>
      <c r="BB689" s="34"/>
      <c r="BC689" s="34"/>
      <c r="BD689" s="34"/>
      <c r="BE689" s="34"/>
      <c r="BF689" s="34"/>
      <c r="BG689" s="34"/>
      <c r="BH689" s="34"/>
      <c r="BI689" s="34"/>
    </row>
    <row r="690" spans="1:61" s="183" customFormat="1" ht="20.100000000000001" customHeight="1" x14ac:dyDescent="0.15">
      <c r="A690" s="213">
        <v>680</v>
      </c>
      <c r="B690" s="136"/>
      <c r="C690" s="258"/>
      <c r="D690" s="258"/>
      <c r="E690" s="258"/>
      <c r="F690" s="258"/>
      <c r="G690" s="4"/>
      <c r="H690" s="5"/>
      <c r="I690" s="212"/>
      <c r="J690" s="254" t="str">
        <f>IF($H690="","",VLOOKUP($H690,TSギフト商品コード!$A$1:$H$10000,2,0))</f>
        <v/>
      </c>
      <c r="K690" s="184" t="str">
        <f>IF($H690="","",IF(EXACT(ASC(VLOOKUP($H690,TSギフト商品コード!$A$1:$H$10000,8,0)),1),VLOOKUP($H690,TSギフト商品コード!$A$1:$H$10000,3,0),ROUNDDOWN((1-$I$6)*VLOOKUP($H690,TSギフト商品コード!$A$1:$H$10000,3,0),0)))</f>
        <v/>
      </c>
      <c r="L690" s="185" t="str">
        <f t="shared" si="10"/>
        <v/>
      </c>
      <c r="M690" s="288"/>
      <c r="N690" s="5"/>
      <c r="O690" s="5"/>
      <c r="P690" s="5"/>
      <c r="Q690" s="5"/>
      <c r="R690" s="256"/>
      <c r="S690" s="256"/>
      <c r="T690" s="5"/>
      <c r="U690" s="5"/>
      <c r="V690" s="265"/>
      <c r="W690" s="34"/>
      <c r="X690" s="211" t="str">
        <f>IF($H690="","",IF(EXACT(ASC(VLOOKUP($H690,TSギフト商品コード!$A$2:$H$10000,8,0)),1),VLOOKUP($H690,TSギフト商品コード!$A$2:$H$10000,4,0),IF($I$6=0%,VLOOKUP($H690,TSギフト商品コード!$A$2:$H$10000,4,0),IF($I$6=3%,VLOOKUP($H690,TSギフト商品コード!$A$2:$H$10000,5,0),IF($I$6=5%,VLOOKUP($H690,TSギフト商品コード!$A$2:$H$10000,6,0),IF($I$6=10%,VLOOKUP($H690,TSギフト商品コード!$A$2:$H$10000,7,0),""))))))</f>
        <v/>
      </c>
      <c r="Y690" s="34"/>
      <c r="Z690" s="34"/>
      <c r="AA690" s="34"/>
      <c r="AB690" s="34"/>
      <c r="AC690" s="34"/>
      <c r="AD690" s="34"/>
      <c r="AE690" s="34"/>
      <c r="AF690" s="34"/>
      <c r="AG690" s="34"/>
      <c r="AH690" s="34"/>
      <c r="AI690" s="34"/>
      <c r="AJ690" s="34"/>
      <c r="AK690" s="34"/>
      <c r="AL690" s="34"/>
      <c r="AM690" s="34"/>
      <c r="AN690" s="34"/>
      <c r="AO690" s="34"/>
      <c r="AP690" s="34"/>
      <c r="AQ690" s="34"/>
      <c r="AR690" s="34"/>
      <c r="AS690" s="34"/>
      <c r="AT690" s="34"/>
      <c r="AU690" s="34"/>
      <c r="AV690" s="34"/>
      <c r="AW690" s="34"/>
      <c r="AX690" s="34"/>
      <c r="AY690" s="34"/>
      <c r="AZ690" s="34"/>
      <c r="BA690" s="34"/>
      <c r="BB690" s="34"/>
      <c r="BC690" s="34"/>
      <c r="BD690" s="34"/>
      <c r="BE690" s="34"/>
      <c r="BF690" s="34"/>
      <c r="BG690" s="34"/>
      <c r="BH690" s="34"/>
      <c r="BI690" s="34"/>
    </row>
    <row r="691" spans="1:61" s="183" customFormat="1" ht="20.100000000000001" customHeight="1" x14ac:dyDescent="0.15">
      <c r="A691" s="213">
        <v>681</v>
      </c>
      <c r="B691" s="136"/>
      <c r="C691" s="258"/>
      <c r="D691" s="258"/>
      <c r="E691" s="258"/>
      <c r="F691" s="258"/>
      <c r="G691" s="4"/>
      <c r="H691" s="5"/>
      <c r="I691" s="212"/>
      <c r="J691" s="254" t="str">
        <f>IF($H691="","",VLOOKUP($H691,TSギフト商品コード!$A$1:$H$10000,2,0))</f>
        <v/>
      </c>
      <c r="K691" s="184" t="str">
        <f>IF($H691="","",IF(EXACT(ASC(VLOOKUP($H691,TSギフト商品コード!$A$1:$H$10000,8,0)),1),VLOOKUP($H691,TSギフト商品コード!$A$1:$H$10000,3,0),ROUNDDOWN((1-$I$6)*VLOOKUP($H691,TSギフト商品コード!$A$1:$H$10000,3,0),0)))</f>
        <v/>
      </c>
      <c r="L691" s="185" t="str">
        <f t="shared" si="10"/>
        <v/>
      </c>
      <c r="M691" s="288"/>
      <c r="N691" s="5"/>
      <c r="O691" s="5"/>
      <c r="P691" s="5"/>
      <c r="Q691" s="5"/>
      <c r="R691" s="256"/>
      <c r="S691" s="256"/>
      <c r="T691" s="5"/>
      <c r="U691" s="5"/>
      <c r="V691" s="265"/>
      <c r="W691" s="34"/>
      <c r="X691" s="211" t="str">
        <f>IF($H691="","",IF(EXACT(ASC(VLOOKUP($H691,TSギフト商品コード!$A$2:$H$10000,8,0)),1),VLOOKUP($H691,TSギフト商品コード!$A$2:$H$10000,4,0),IF($I$6=0%,VLOOKUP($H691,TSギフト商品コード!$A$2:$H$10000,4,0),IF($I$6=3%,VLOOKUP($H691,TSギフト商品コード!$A$2:$H$10000,5,0),IF($I$6=5%,VLOOKUP($H691,TSギフト商品コード!$A$2:$H$10000,6,0),IF($I$6=10%,VLOOKUP($H691,TSギフト商品コード!$A$2:$H$10000,7,0),""))))))</f>
        <v/>
      </c>
      <c r="Y691" s="34"/>
      <c r="Z691" s="34"/>
      <c r="AA691" s="34"/>
      <c r="AB691" s="34"/>
      <c r="AC691" s="34"/>
      <c r="AD691" s="34"/>
      <c r="AE691" s="34"/>
      <c r="AF691" s="34"/>
      <c r="AG691" s="34"/>
      <c r="AH691" s="34"/>
      <c r="AI691" s="34"/>
      <c r="AJ691" s="34"/>
      <c r="AK691" s="34"/>
      <c r="AL691" s="34"/>
      <c r="AM691" s="34"/>
      <c r="AN691" s="34"/>
      <c r="AO691" s="34"/>
      <c r="AP691" s="34"/>
      <c r="AQ691" s="34"/>
      <c r="AR691" s="34"/>
      <c r="AS691" s="34"/>
      <c r="AT691" s="34"/>
      <c r="AU691" s="34"/>
      <c r="AV691" s="34"/>
      <c r="AW691" s="34"/>
      <c r="AX691" s="34"/>
      <c r="AY691" s="34"/>
      <c r="AZ691" s="34"/>
      <c r="BA691" s="34"/>
      <c r="BB691" s="34"/>
      <c r="BC691" s="34"/>
      <c r="BD691" s="34"/>
      <c r="BE691" s="34"/>
      <c r="BF691" s="34"/>
      <c r="BG691" s="34"/>
      <c r="BH691" s="34"/>
      <c r="BI691" s="34"/>
    </row>
    <row r="692" spans="1:61" s="183" customFormat="1" ht="20.100000000000001" customHeight="1" x14ac:dyDescent="0.15">
      <c r="A692" s="213">
        <v>682</v>
      </c>
      <c r="B692" s="136"/>
      <c r="C692" s="258"/>
      <c r="D692" s="258"/>
      <c r="E692" s="258"/>
      <c r="F692" s="258"/>
      <c r="G692" s="4"/>
      <c r="H692" s="5"/>
      <c r="I692" s="212"/>
      <c r="J692" s="254" t="str">
        <f>IF($H692="","",VLOOKUP($H692,TSギフト商品コード!$A$1:$H$10000,2,0))</f>
        <v/>
      </c>
      <c r="K692" s="184" t="str">
        <f>IF($H692="","",IF(EXACT(ASC(VLOOKUP($H692,TSギフト商品コード!$A$1:$H$10000,8,0)),1),VLOOKUP($H692,TSギフト商品コード!$A$1:$H$10000,3,0),ROUNDDOWN((1-$I$6)*VLOOKUP($H692,TSギフト商品コード!$A$1:$H$10000,3,0),0)))</f>
        <v/>
      </c>
      <c r="L692" s="185" t="str">
        <f t="shared" si="10"/>
        <v/>
      </c>
      <c r="M692" s="288"/>
      <c r="N692" s="5"/>
      <c r="O692" s="5"/>
      <c r="P692" s="5"/>
      <c r="Q692" s="5"/>
      <c r="R692" s="256"/>
      <c r="S692" s="256"/>
      <c r="T692" s="5"/>
      <c r="U692" s="5"/>
      <c r="V692" s="265"/>
      <c r="W692" s="34"/>
      <c r="X692" s="211" t="str">
        <f>IF($H692="","",IF(EXACT(ASC(VLOOKUP($H692,TSギフト商品コード!$A$2:$H$10000,8,0)),1),VLOOKUP($H692,TSギフト商品コード!$A$2:$H$10000,4,0),IF($I$6=0%,VLOOKUP($H692,TSギフト商品コード!$A$2:$H$10000,4,0),IF($I$6=3%,VLOOKUP($H692,TSギフト商品コード!$A$2:$H$10000,5,0),IF($I$6=5%,VLOOKUP($H692,TSギフト商品コード!$A$2:$H$10000,6,0),IF($I$6=10%,VLOOKUP($H692,TSギフト商品コード!$A$2:$H$10000,7,0),""))))))</f>
        <v/>
      </c>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c r="BG692" s="34"/>
      <c r="BH692" s="34"/>
      <c r="BI692" s="34"/>
    </row>
    <row r="693" spans="1:61" s="183" customFormat="1" ht="20.100000000000001" customHeight="1" x14ac:dyDescent="0.15">
      <c r="A693" s="213">
        <v>683</v>
      </c>
      <c r="B693" s="136"/>
      <c r="C693" s="258"/>
      <c r="D693" s="258"/>
      <c r="E693" s="258"/>
      <c r="F693" s="258"/>
      <c r="G693" s="4"/>
      <c r="H693" s="5"/>
      <c r="I693" s="212"/>
      <c r="J693" s="254" t="str">
        <f>IF($H693="","",VLOOKUP($H693,TSギフト商品コード!$A$1:$H$10000,2,0))</f>
        <v/>
      </c>
      <c r="K693" s="184" t="str">
        <f>IF($H693="","",IF(EXACT(ASC(VLOOKUP($H693,TSギフト商品コード!$A$1:$H$10000,8,0)),1),VLOOKUP($H693,TSギフト商品コード!$A$1:$H$10000,3,0),ROUNDDOWN((1-$I$6)*VLOOKUP($H693,TSギフト商品コード!$A$1:$H$10000,3,0),0)))</f>
        <v/>
      </c>
      <c r="L693" s="185" t="str">
        <f t="shared" si="10"/>
        <v/>
      </c>
      <c r="M693" s="288"/>
      <c r="N693" s="5"/>
      <c r="O693" s="5"/>
      <c r="P693" s="5"/>
      <c r="Q693" s="5"/>
      <c r="R693" s="256"/>
      <c r="S693" s="256"/>
      <c r="T693" s="5"/>
      <c r="U693" s="5"/>
      <c r="V693" s="265"/>
      <c r="W693" s="34"/>
      <c r="X693" s="211" t="str">
        <f>IF($H693="","",IF(EXACT(ASC(VLOOKUP($H693,TSギフト商品コード!$A$2:$H$10000,8,0)),1),VLOOKUP($H693,TSギフト商品コード!$A$2:$H$10000,4,0),IF($I$6=0%,VLOOKUP($H693,TSギフト商品コード!$A$2:$H$10000,4,0),IF($I$6=3%,VLOOKUP($H693,TSギフト商品コード!$A$2:$H$10000,5,0),IF($I$6=5%,VLOOKUP($H693,TSギフト商品コード!$A$2:$H$10000,6,0),IF($I$6=10%,VLOOKUP($H693,TSギフト商品コード!$A$2:$H$10000,7,0),""))))))</f>
        <v/>
      </c>
      <c r="Y693" s="34"/>
      <c r="Z693" s="34"/>
      <c r="AA693" s="34"/>
      <c r="AB693" s="34"/>
      <c r="AC693" s="34"/>
      <c r="AD693" s="34"/>
      <c r="AE693" s="34"/>
      <c r="AF693" s="34"/>
      <c r="AG693" s="34"/>
      <c r="AH693" s="34"/>
      <c r="AI693" s="34"/>
      <c r="AJ693" s="34"/>
      <c r="AK693" s="34"/>
      <c r="AL693" s="34"/>
      <c r="AM693" s="34"/>
      <c r="AN693" s="34"/>
      <c r="AO693" s="34"/>
      <c r="AP693" s="34"/>
      <c r="AQ693" s="34"/>
      <c r="AR693" s="34"/>
      <c r="AS693" s="34"/>
      <c r="AT693" s="34"/>
      <c r="AU693" s="34"/>
      <c r="AV693" s="34"/>
      <c r="AW693" s="34"/>
      <c r="AX693" s="34"/>
      <c r="AY693" s="34"/>
      <c r="AZ693" s="34"/>
      <c r="BA693" s="34"/>
      <c r="BB693" s="34"/>
      <c r="BC693" s="34"/>
      <c r="BD693" s="34"/>
      <c r="BE693" s="34"/>
      <c r="BF693" s="34"/>
      <c r="BG693" s="34"/>
      <c r="BH693" s="34"/>
      <c r="BI693" s="34"/>
    </row>
    <row r="694" spans="1:61" s="183" customFormat="1" ht="20.100000000000001" customHeight="1" x14ac:dyDescent="0.15">
      <c r="A694" s="213">
        <v>684</v>
      </c>
      <c r="B694" s="136"/>
      <c r="C694" s="258"/>
      <c r="D694" s="258"/>
      <c r="E694" s="258"/>
      <c r="F694" s="258"/>
      <c r="G694" s="4"/>
      <c r="H694" s="5"/>
      <c r="I694" s="212"/>
      <c r="J694" s="254" t="str">
        <f>IF($H694="","",VLOOKUP($H694,TSギフト商品コード!$A$1:$H$10000,2,0))</f>
        <v/>
      </c>
      <c r="K694" s="184" t="str">
        <f>IF($H694="","",IF(EXACT(ASC(VLOOKUP($H694,TSギフト商品コード!$A$1:$H$10000,8,0)),1),VLOOKUP($H694,TSギフト商品コード!$A$1:$H$10000,3,0),ROUNDDOWN((1-$I$6)*VLOOKUP($H694,TSギフト商品コード!$A$1:$H$10000,3,0),0)))</f>
        <v/>
      </c>
      <c r="L694" s="185" t="str">
        <f t="shared" si="10"/>
        <v/>
      </c>
      <c r="M694" s="288"/>
      <c r="N694" s="5"/>
      <c r="O694" s="5"/>
      <c r="P694" s="5"/>
      <c r="Q694" s="5"/>
      <c r="R694" s="256"/>
      <c r="S694" s="256"/>
      <c r="T694" s="5"/>
      <c r="U694" s="5"/>
      <c r="V694" s="265"/>
      <c r="W694" s="34"/>
      <c r="X694" s="211" t="str">
        <f>IF($H694="","",IF(EXACT(ASC(VLOOKUP($H694,TSギフト商品コード!$A$2:$H$10000,8,0)),1),VLOOKUP($H694,TSギフト商品コード!$A$2:$H$10000,4,0),IF($I$6=0%,VLOOKUP($H694,TSギフト商品コード!$A$2:$H$10000,4,0),IF($I$6=3%,VLOOKUP($H694,TSギフト商品コード!$A$2:$H$10000,5,0),IF($I$6=5%,VLOOKUP($H694,TSギフト商品コード!$A$2:$H$10000,6,0),IF($I$6=10%,VLOOKUP($H694,TSギフト商品コード!$A$2:$H$10000,7,0),""))))))</f>
        <v/>
      </c>
      <c r="Y694" s="34"/>
      <c r="Z694" s="34"/>
      <c r="AA694" s="34"/>
      <c r="AB694" s="34"/>
      <c r="AC694" s="34"/>
      <c r="AD694" s="34"/>
      <c r="AE694" s="34"/>
      <c r="AF694" s="34"/>
      <c r="AG694" s="34"/>
      <c r="AH694" s="34"/>
      <c r="AI694" s="34"/>
      <c r="AJ694" s="34"/>
      <c r="AK694" s="34"/>
      <c r="AL694" s="34"/>
      <c r="AM694" s="34"/>
      <c r="AN694" s="34"/>
      <c r="AO694" s="34"/>
      <c r="AP694" s="34"/>
      <c r="AQ694" s="34"/>
      <c r="AR694" s="34"/>
      <c r="AS694" s="34"/>
      <c r="AT694" s="34"/>
      <c r="AU694" s="34"/>
      <c r="AV694" s="34"/>
      <c r="AW694" s="34"/>
      <c r="AX694" s="34"/>
      <c r="AY694" s="34"/>
      <c r="AZ694" s="34"/>
      <c r="BA694" s="34"/>
      <c r="BB694" s="34"/>
      <c r="BC694" s="34"/>
      <c r="BD694" s="34"/>
      <c r="BE694" s="34"/>
      <c r="BF694" s="34"/>
      <c r="BG694" s="34"/>
      <c r="BH694" s="34"/>
      <c r="BI694" s="34"/>
    </row>
    <row r="695" spans="1:61" s="183" customFormat="1" ht="20.100000000000001" customHeight="1" x14ac:dyDescent="0.15">
      <c r="A695" s="213">
        <v>685</v>
      </c>
      <c r="B695" s="136"/>
      <c r="C695" s="258"/>
      <c r="D695" s="258"/>
      <c r="E695" s="258"/>
      <c r="F695" s="258"/>
      <c r="G695" s="4"/>
      <c r="H695" s="5"/>
      <c r="I695" s="212"/>
      <c r="J695" s="254" t="str">
        <f>IF($H695="","",VLOOKUP($H695,TSギフト商品コード!$A$1:$H$10000,2,0))</f>
        <v/>
      </c>
      <c r="K695" s="184" t="str">
        <f>IF($H695="","",IF(EXACT(ASC(VLOOKUP($H695,TSギフト商品コード!$A$1:$H$10000,8,0)),1),VLOOKUP($H695,TSギフト商品コード!$A$1:$H$10000,3,0),ROUNDDOWN((1-$I$6)*VLOOKUP($H695,TSギフト商品コード!$A$1:$H$10000,3,0),0)))</f>
        <v/>
      </c>
      <c r="L695" s="185" t="str">
        <f t="shared" si="10"/>
        <v/>
      </c>
      <c r="M695" s="288"/>
      <c r="N695" s="5"/>
      <c r="O695" s="5"/>
      <c r="P695" s="5"/>
      <c r="Q695" s="5"/>
      <c r="R695" s="256"/>
      <c r="S695" s="256"/>
      <c r="T695" s="5"/>
      <c r="U695" s="5"/>
      <c r="V695" s="265"/>
      <c r="W695" s="34"/>
      <c r="X695" s="211" t="str">
        <f>IF($H695="","",IF(EXACT(ASC(VLOOKUP($H695,TSギフト商品コード!$A$2:$H$10000,8,0)),1),VLOOKUP($H695,TSギフト商品コード!$A$2:$H$10000,4,0),IF($I$6=0%,VLOOKUP($H695,TSギフト商品コード!$A$2:$H$10000,4,0),IF($I$6=3%,VLOOKUP($H695,TSギフト商品コード!$A$2:$H$10000,5,0),IF($I$6=5%,VLOOKUP($H695,TSギフト商品コード!$A$2:$H$10000,6,0),IF($I$6=10%,VLOOKUP($H695,TSギフト商品コード!$A$2:$H$10000,7,0),""))))))</f>
        <v/>
      </c>
      <c r="Y695" s="34"/>
      <c r="Z695" s="34"/>
      <c r="AA695" s="34"/>
      <c r="AB695" s="34"/>
      <c r="AC695" s="34"/>
      <c r="AD695" s="34"/>
      <c r="AE695" s="34"/>
      <c r="AF695" s="34"/>
      <c r="AG695" s="34"/>
      <c r="AH695" s="34"/>
      <c r="AI695" s="34"/>
      <c r="AJ695" s="34"/>
      <c r="AK695" s="34"/>
      <c r="AL695" s="34"/>
      <c r="AM695" s="34"/>
      <c r="AN695" s="34"/>
      <c r="AO695" s="34"/>
      <c r="AP695" s="34"/>
      <c r="AQ695" s="34"/>
      <c r="AR695" s="34"/>
      <c r="AS695" s="34"/>
      <c r="AT695" s="34"/>
      <c r="AU695" s="34"/>
      <c r="AV695" s="34"/>
      <c r="AW695" s="34"/>
      <c r="AX695" s="34"/>
      <c r="AY695" s="34"/>
      <c r="AZ695" s="34"/>
      <c r="BA695" s="34"/>
      <c r="BB695" s="34"/>
      <c r="BC695" s="34"/>
      <c r="BD695" s="34"/>
      <c r="BE695" s="34"/>
      <c r="BF695" s="34"/>
      <c r="BG695" s="34"/>
      <c r="BH695" s="34"/>
      <c r="BI695" s="34"/>
    </row>
    <row r="696" spans="1:61" s="183" customFormat="1" ht="20.100000000000001" customHeight="1" x14ac:dyDescent="0.15">
      <c r="A696" s="213">
        <v>686</v>
      </c>
      <c r="B696" s="136"/>
      <c r="C696" s="258"/>
      <c r="D696" s="258"/>
      <c r="E696" s="258"/>
      <c r="F696" s="258"/>
      <c r="G696" s="4"/>
      <c r="H696" s="5"/>
      <c r="I696" s="212"/>
      <c r="J696" s="254" t="str">
        <f>IF($H696="","",VLOOKUP($H696,TSギフト商品コード!$A$1:$H$10000,2,0))</f>
        <v/>
      </c>
      <c r="K696" s="184" t="str">
        <f>IF($H696="","",IF(EXACT(ASC(VLOOKUP($H696,TSギフト商品コード!$A$1:$H$10000,8,0)),1),VLOOKUP($H696,TSギフト商品コード!$A$1:$H$10000,3,0),ROUNDDOWN((1-$I$6)*VLOOKUP($H696,TSギフト商品コード!$A$1:$H$10000,3,0),0)))</f>
        <v/>
      </c>
      <c r="L696" s="185" t="str">
        <f t="shared" si="10"/>
        <v/>
      </c>
      <c r="M696" s="288"/>
      <c r="N696" s="5"/>
      <c r="O696" s="5"/>
      <c r="P696" s="5"/>
      <c r="Q696" s="5"/>
      <c r="R696" s="256"/>
      <c r="S696" s="256"/>
      <c r="T696" s="5"/>
      <c r="U696" s="5"/>
      <c r="V696" s="265"/>
      <c r="W696" s="34"/>
      <c r="X696" s="211" t="str">
        <f>IF($H696="","",IF(EXACT(ASC(VLOOKUP($H696,TSギフト商品コード!$A$2:$H$10000,8,0)),1),VLOOKUP($H696,TSギフト商品コード!$A$2:$H$10000,4,0),IF($I$6=0%,VLOOKUP($H696,TSギフト商品コード!$A$2:$H$10000,4,0),IF($I$6=3%,VLOOKUP($H696,TSギフト商品コード!$A$2:$H$10000,5,0),IF($I$6=5%,VLOOKUP($H696,TSギフト商品コード!$A$2:$H$10000,6,0),IF($I$6=10%,VLOOKUP($H696,TSギフト商品コード!$A$2:$H$10000,7,0),""))))))</f>
        <v/>
      </c>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c r="BG696" s="34"/>
      <c r="BH696" s="34"/>
      <c r="BI696" s="34"/>
    </row>
    <row r="697" spans="1:61" s="183" customFormat="1" ht="20.100000000000001" customHeight="1" x14ac:dyDescent="0.15">
      <c r="A697" s="213">
        <v>687</v>
      </c>
      <c r="B697" s="136"/>
      <c r="C697" s="258"/>
      <c r="D697" s="258"/>
      <c r="E697" s="258"/>
      <c r="F697" s="258"/>
      <c r="G697" s="4"/>
      <c r="H697" s="5"/>
      <c r="I697" s="212"/>
      <c r="J697" s="254" t="str">
        <f>IF($H697="","",VLOOKUP($H697,TSギフト商品コード!$A$1:$H$10000,2,0))</f>
        <v/>
      </c>
      <c r="K697" s="184" t="str">
        <f>IF($H697="","",IF(EXACT(ASC(VLOOKUP($H697,TSギフト商品コード!$A$1:$H$10000,8,0)),1),VLOOKUP($H697,TSギフト商品コード!$A$1:$H$10000,3,0),ROUNDDOWN((1-$I$6)*VLOOKUP($H697,TSギフト商品コード!$A$1:$H$10000,3,0),0)))</f>
        <v/>
      </c>
      <c r="L697" s="185" t="str">
        <f t="shared" si="10"/>
        <v/>
      </c>
      <c r="M697" s="288"/>
      <c r="N697" s="5"/>
      <c r="O697" s="5"/>
      <c r="P697" s="5"/>
      <c r="Q697" s="5"/>
      <c r="R697" s="256"/>
      <c r="S697" s="256"/>
      <c r="T697" s="5"/>
      <c r="U697" s="5"/>
      <c r="V697" s="265"/>
      <c r="W697" s="34"/>
      <c r="X697" s="211" t="str">
        <f>IF($H697="","",IF(EXACT(ASC(VLOOKUP($H697,TSギフト商品コード!$A$2:$H$10000,8,0)),1),VLOOKUP($H697,TSギフト商品コード!$A$2:$H$10000,4,0),IF($I$6=0%,VLOOKUP($H697,TSギフト商品コード!$A$2:$H$10000,4,0),IF($I$6=3%,VLOOKUP($H697,TSギフト商品コード!$A$2:$H$10000,5,0),IF($I$6=5%,VLOOKUP($H697,TSギフト商品コード!$A$2:$H$10000,6,0),IF($I$6=10%,VLOOKUP($H697,TSギフト商品コード!$A$2:$H$10000,7,0),""))))))</f>
        <v/>
      </c>
      <c r="Y697" s="34"/>
      <c r="Z697" s="34"/>
      <c r="AA697" s="34"/>
      <c r="AB697" s="34"/>
      <c r="AC697" s="34"/>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row>
    <row r="698" spans="1:61" s="183" customFormat="1" ht="20.100000000000001" customHeight="1" x14ac:dyDescent="0.15">
      <c r="A698" s="213">
        <v>688</v>
      </c>
      <c r="B698" s="136"/>
      <c r="C698" s="258"/>
      <c r="D698" s="258"/>
      <c r="E698" s="258"/>
      <c r="F698" s="258"/>
      <c r="G698" s="4"/>
      <c r="H698" s="5"/>
      <c r="I698" s="212"/>
      <c r="J698" s="254" t="str">
        <f>IF($H698="","",VLOOKUP($H698,TSギフト商品コード!$A$1:$H$10000,2,0))</f>
        <v/>
      </c>
      <c r="K698" s="184" t="str">
        <f>IF($H698="","",IF(EXACT(ASC(VLOOKUP($H698,TSギフト商品コード!$A$1:$H$10000,8,0)),1),VLOOKUP($H698,TSギフト商品コード!$A$1:$H$10000,3,0),ROUNDDOWN((1-$I$6)*VLOOKUP($H698,TSギフト商品コード!$A$1:$H$10000,3,0),0)))</f>
        <v/>
      </c>
      <c r="L698" s="185" t="str">
        <f t="shared" si="10"/>
        <v/>
      </c>
      <c r="M698" s="288"/>
      <c r="N698" s="5"/>
      <c r="O698" s="5"/>
      <c r="P698" s="5"/>
      <c r="Q698" s="5"/>
      <c r="R698" s="256"/>
      <c r="S698" s="256"/>
      <c r="T698" s="5"/>
      <c r="U698" s="5"/>
      <c r="V698" s="265"/>
      <c r="W698" s="34"/>
      <c r="X698" s="211" t="str">
        <f>IF($H698="","",IF(EXACT(ASC(VLOOKUP($H698,TSギフト商品コード!$A$2:$H$10000,8,0)),1),VLOOKUP($H698,TSギフト商品コード!$A$2:$H$10000,4,0),IF($I$6=0%,VLOOKUP($H698,TSギフト商品コード!$A$2:$H$10000,4,0),IF($I$6=3%,VLOOKUP($H698,TSギフト商品コード!$A$2:$H$10000,5,0),IF($I$6=5%,VLOOKUP($H698,TSギフト商品コード!$A$2:$H$10000,6,0),IF($I$6=10%,VLOOKUP($H698,TSギフト商品コード!$A$2:$H$10000,7,0),""))))))</f>
        <v/>
      </c>
      <c r="Y698" s="34"/>
      <c r="Z698" s="34"/>
      <c r="AA698" s="34"/>
      <c r="AB698" s="34"/>
      <c r="AC698" s="34"/>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c r="BG698" s="34"/>
      <c r="BH698" s="34"/>
      <c r="BI698" s="34"/>
    </row>
    <row r="699" spans="1:61" s="183" customFormat="1" ht="20.100000000000001" customHeight="1" x14ac:dyDescent="0.15">
      <c r="A699" s="213">
        <v>689</v>
      </c>
      <c r="B699" s="136"/>
      <c r="C699" s="258"/>
      <c r="D699" s="258"/>
      <c r="E699" s="258"/>
      <c r="F699" s="258"/>
      <c r="G699" s="4"/>
      <c r="H699" s="5"/>
      <c r="I699" s="212"/>
      <c r="J699" s="254" t="str">
        <f>IF($H699="","",VLOOKUP($H699,TSギフト商品コード!$A$1:$H$10000,2,0))</f>
        <v/>
      </c>
      <c r="K699" s="184" t="str">
        <f>IF($H699="","",IF(EXACT(ASC(VLOOKUP($H699,TSギフト商品コード!$A$1:$H$10000,8,0)),1),VLOOKUP($H699,TSギフト商品コード!$A$1:$H$10000,3,0),ROUNDDOWN((1-$I$6)*VLOOKUP($H699,TSギフト商品コード!$A$1:$H$10000,3,0),0)))</f>
        <v/>
      </c>
      <c r="L699" s="185" t="str">
        <f t="shared" si="10"/>
        <v/>
      </c>
      <c r="M699" s="288"/>
      <c r="N699" s="5"/>
      <c r="O699" s="5"/>
      <c r="P699" s="5"/>
      <c r="Q699" s="5"/>
      <c r="R699" s="256"/>
      <c r="S699" s="256"/>
      <c r="T699" s="5"/>
      <c r="U699" s="5"/>
      <c r="V699" s="265"/>
      <c r="W699" s="34"/>
      <c r="X699" s="211" t="str">
        <f>IF($H699="","",IF(EXACT(ASC(VLOOKUP($H699,TSギフト商品コード!$A$2:$H$10000,8,0)),1),VLOOKUP($H699,TSギフト商品コード!$A$2:$H$10000,4,0),IF($I$6=0%,VLOOKUP($H699,TSギフト商品コード!$A$2:$H$10000,4,0),IF($I$6=3%,VLOOKUP($H699,TSギフト商品コード!$A$2:$H$10000,5,0),IF($I$6=5%,VLOOKUP($H699,TSギフト商品コード!$A$2:$H$10000,6,0),IF($I$6=10%,VLOOKUP($H699,TSギフト商品コード!$A$2:$H$10000,7,0),""))))))</f>
        <v/>
      </c>
      <c r="Y699" s="34"/>
      <c r="Z699" s="34"/>
      <c r="AA699" s="34"/>
      <c r="AB699" s="34"/>
      <c r="AC699" s="34"/>
      <c r="AD699" s="34"/>
      <c r="AE699" s="34"/>
      <c r="AF699" s="34"/>
      <c r="AG699" s="34"/>
      <c r="AH699" s="34"/>
      <c r="AI699" s="34"/>
      <c r="AJ699" s="34"/>
      <c r="AK699" s="34"/>
      <c r="AL699" s="34"/>
      <c r="AM699" s="34"/>
      <c r="AN699" s="34"/>
      <c r="AO699" s="34"/>
      <c r="AP699" s="34"/>
      <c r="AQ699" s="34"/>
      <c r="AR699" s="34"/>
      <c r="AS699" s="34"/>
      <c r="AT699" s="34"/>
      <c r="AU699" s="34"/>
      <c r="AV699" s="34"/>
      <c r="AW699" s="34"/>
      <c r="AX699" s="34"/>
      <c r="AY699" s="34"/>
      <c r="AZ699" s="34"/>
      <c r="BA699" s="34"/>
      <c r="BB699" s="34"/>
      <c r="BC699" s="34"/>
      <c r="BD699" s="34"/>
      <c r="BE699" s="34"/>
      <c r="BF699" s="34"/>
      <c r="BG699" s="34"/>
      <c r="BH699" s="34"/>
      <c r="BI699" s="34"/>
    </row>
    <row r="700" spans="1:61" s="183" customFormat="1" ht="20.100000000000001" customHeight="1" x14ac:dyDescent="0.15">
      <c r="A700" s="213">
        <v>690</v>
      </c>
      <c r="B700" s="136"/>
      <c r="C700" s="258"/>
      <c r="D700" s="258"/>
      <c r="E700" s="258"/>
      <c r="F700" s="258"/>
      <c r="G700" s="4"/>
      <c r="H700" s="5"/>
      <c r="I700" s="212"/>
      <c r="J700" s="254" t="str">
        <f>IF($H700="","",VLOOKUP($H700,TSギフト商品コード!$A$1:$H$10000,2,0))</f>
        <v/>
      </c>
      <c r="K700" s="184" t="str">
        <f>IF($H700="","",IF(EXACT(ASC(VLOOKUP($H700,TSギフト商品コード!$A$1:$H$10000,8,0)),1),VLOOKUP($H700,TSギフト商品コード!$A$1:$H$10000,3,0),ROUNDDOWN((1-$I$6)*VLOOKUP($H700,TSギフト商品コード!$A$1:$H$10000,3,0),0)))</f>
        <v/>
      </c>
      <c r="L700" s="185" t="str">
        <f t="shared" si="10"/>
        <v/>
      </c>
      <c r="M700" s="288"/>
      <c r="N700" s="5"/>
      <c r="O700" s="5"/>
      <c r="P700" s="5"/>
      <c r="Q700" s="5"/>
      <c r="R700" s="256"/>
      <c r="S700" s="256"/>
      <c r="T700" s="5"/>
      <c r="U700" s="5"/>
      <c r="V700" s="265"/>
      <c r="W700" s="34"/>
      <c r="X700" s="211" t="str">
        <f>IF($H700="","",IF(EXACT(ASC(VLOOKUP($H700,TSギフト商品コード!$A$2:$H$10000,8,0)),1),VLOOKUP($H700,TSギフト商品コード!$A$2:$H$10000,4,0),IF($I$6=0%,VLOOKUP($H700,TSギフト商品コード!$A$2:$H$10000,4,0),IF($I$6=3%,VLOOKUP($H700,TSギフト商品コード!$A$2:$H$10000,5,0),IF($I$6=5%,VLOOKUP($H700,TSギフト商品コード!$A$2:$H$10000,6,0),IF($I$6=10%,VLOOKUP($H700,TSギフト商品コード!$A$2:$H$10000,7,0),""))))))</f>
        <v/>
      </c>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34"/>
      <c r="AV700" s="34"/>
      <c r="AW700" s="34"/>
      <c r="AX700" s="34"/>
      <c r="AY700" s="34"/>
      <c r="AZ700" s="34"/>
      <c r="BA700" s="34"/>
      <c r="BB700" s="34"/>
      <c r="BC700" s="34"/>
      <c r="BD700" s="34"/>
      <c r="BE700" s="34"/>
      <c r="BF700" s="34"/>
      <c r="BG700" s="34"/>
      <c r="BH700" s="34"/>
      <c r="BI700" s="34"/>
    </row>
    <row r="701" spans="1:61" s="183" customFormat="1" ht="20.100000000000001" customHeight="1" x14ac:dyDescent="0.15">
      <c r="A701" s="213">
        <v>691</v>
      </c>
      <c r="B701" s="136"/>
      <c r="C701" s="258"/>
      <c r="D701" s="258"/>
      <c r="E701" s="258"/>
      <c r="F701" s="258"/>
      <c r="G701" s="4"/>
      <c r="H701" s="5"/>
      <c r="I701" s="212"/>
      <c r="J701" s="254" t="str">
        <f>IF($H701="","",VLOOKUP($H701,TSギフト商品コード!$A$1:$H$10000,2,0))</f>
        <v/>
      </c>
      <c r="K701" s="184" t="str">
        <f>IF($H701="","",IF(EXACT(ASC(VLOOKUP($H701,TSギフト商品コード!$A$1:$H$10000,8,0)),1),VLOOKUP($H701,TSギフト商品コード!$A$1:$H$10000,3,0),ROUNDDOWN((1-$I$6)*VLOOKUP($H701,TSギフト商品コード!$A$1:$H$10000,3,0),0)))</f>
        <v/>
      </c>
      <c r="L701" s="185" t="str">
        <f t="shared" si="10"/>
        <v/>
      </c>
      <c r="M701" s="288"/>
      <c r="N701" s="5"/>
      <c r="O701" s="5"/>
      <c r="P701" s="5"/>
      <c r="Q701" s="5"/>
      <c r="R701" s="256"/>
      <c r="S701" s="256"/>
      <c r="T701" s="5"/>
      <c r="U701" s="5"/>
      <c r="V701" s="265"/>
      <c r="W701" s="34"/>
      <c r="X701" s="211" t="str">
        <f>IF($H701="","",IF(EXACT(ASC(VLOOKUP($H701,TSギフト商品コード!$A$2:$H$10000,8,0)),1),VLOOKUP($H701,TSギフト商品コード!$A$2:$H$10000,4,0),IF($I$6=0%,VLOOKUP($H701,TSギフト商品コード!$A$2:$H$10000,4,0),IF($I$6=3%,VLOOKUP($H701,TSギフト商品コード!$A$2:$H$10000,5,0),IF($I$6=5%,VLOOKUP($H701,TSギフト商品コード!$A$2:$H$10000,6,0),IF($I$6=10%,VLOOKUP($H701,TSギフト商品コード!$A$2:$H$10000,7,0),""))))))</f>
        <v/>
      </c>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34"/>
      <c r="AV701" s="34"/>
      <c r="AW701" s="34"/>
      <c r="AX701" s="34"/>
      <c r="AY701" s="34"/>
      <c r="AZ701" s="34"/>
      <c r="BA701" s="34"/>
      <c r="BB701" s="34"/>
      <c r="BC701" s="34"/>
      <c r="BD701" s="34"/>
      <c r="BE701" s="34"/>
      <c r="BF701" s="34"/>
      <c r="BG701" s="34"/>
      <c r="BH701" s="34"/>
      <c r="BI701" s="34"/>
    </row>
    <row r="702" spans="1:61" s="183" customFormat="1" ht="20.100000000000001" customHeight="1" x14ac:dyDescent="0.15">
      <c r="A702" s="213">
        <v>692</v>
      </c>
      <c r="B702" s="136"/>
      <c r="C702" s="258"/>
      <c r="D702" s="258"/>
      <c r="E702" s="258"/>
      <c r="F702" s="258"/>
      <c r="G702" s="4"/>
      <c r="H702" s="5"/>
      <c r="I702" s="212"/>
      <c r="J702" s="254" t="str">
        <f>IF($H702="","",VLOOKUP($H702,TSギフト商品コード!$A$1:$H$10000,2,0))</f>
        <v/>
      </c>
      <c r="K702" s="184" t="str">
        <f>IF($H702="","",IF(EXACT(ASC(VLOOKUP($H702,TSギフト商品コード!$A$1:$H$10000,8,0)),1),VLOOKUP($H702,TSギフト商品コード!$A$1:$H$10000,3,0),ROUNDDOWN((1-$I$6)*VLOOKUP($H702,TSギフト商品コード!$A$1:$H$10000,3,0),0)))</f>
        <v/>
      </c>
      <c r="L702" s="185" t="str">
        <f t="shared" si="10"/>
        <v/>
      </c>
      <c r="M702" s="288"/>
      <c r="N702" s="5"/>
      <c r="O702" s="5"/>
      <c r="P702" s="5"/>
      <c r="Q702" s="5"/>
      <c r="R702" s="256"/>
      <c r="S702" s="256"/>
      <c r="T702" s="5"/>
      <c r="U702" s="5"/>
      <c r="V702" s="265"/>
      <c r="W702" s="34"/>
      <c r="X702" s="211" t="str">
        <f>IF($H702="","",IF(EXACT(ASC(VLOOKUP($H702,TSギフト商品コード!$A$2:$H$10000,8,0)),1),VLOOKUP($H702,TSギフト商品コード!$A$2:$H$10000,4,0),IF($I$6=0%,VLOOKUP($H702,TSギフト商品コード!$A$2:$H$10000,4,0),IF($I$6=3%,VLOOKUP($H702,TSギフト商品コード!$A$2:$H$10000,5,0),IF($I$6=5%,VLOOKUP($H702,TSギフト商品コード!$A$2:$H$10000,6,0),IF($I$6=10%,VLOOKUP($H702,TSギフト商品コード!$A$2:$H$10000,7,0),""))))))</f>
        <v/>
      </c>
      <c r="Y702" s="34"/>
      <c r="Z702" s="34"/>
      <c r="AA702" s="34"/>
      <c r="AB702" s="34"/>
      <c r="AC702" s="34"/>
      <c r="AD702" s="34"/>
      <c r="AE702" s="34"/>
      <c r="AF702" s="34"/>
      <c r="AG702" s="34"/>
      <c r="AH702" s="34"/>
      <c r="AI702" s="34"/>
      <c r="AJ702" s="34"/>
      <c r="AK702" s="34"/>
      <c r="AL702" s="34"/>
      <c r="AM702" s="34"/>
      <c r="AN702" s="34"/>
      <c r="AO702" s="34"/>
      <c r="AP702" s="34"/>
      <c r="AQ702" s="34"/>
      <c r="AR702" s="34"/>
      <c r="AS702" s="34"/>
      <c r="AT702" s="34"/>
      <c r="AU702" s="34"/>
      <c r="AV702" s="34"/>
      <c r="AW702" s="34"/>
      <c r="AX702" s="34"/>
      <c r="AY702" s="34"/>
      <c r="AZ702" s="34"/>
      <c r="BA702" s="34"/>
      <c r="BB702" s="34"/>
      <c r="BC702" s="34"/>
      <c r="BD702" s="34"/>
      <c r="BE702" s="34"/>
      <c r="BF702" s="34"/>
      <c r="BG702" s="34"/>
      <c r="BH702" s="34"/>
      <c r="BI702" s="34"/>
    </row>
    <row r="703" spans="1:61" s="183" customFormat="1" ht="20.100000000000001" customHeight="1" x14ac:dyDescent="0.15">
      <c r="A703" s="213">
        <v>693</v>
      </c>
      <c r="B703" s="136"/>
      <c r="C703" s="258"/>
      <c r="D703" s="258"/>
      <c r="E703" s="258"/>
      <c r="F703" s="258"/>
      <c r="G703" s="4"/>
      <c r="H703" s="5"/>
      <c r="I703" s="212"/>
      <c r="J703" s="254" t="str">
        <f>IF($H703="","",VLOOKUP($H703,TSギフト商品コード!$A$1:$H$10000,2,0))</f>
        <v/>
      </c>
      <c r="K703" s="184" t="str">
        <f>IF($H703="","",IF(EXACT(ASC(VLOOKUP($H703,TSギフト商品コード!$A$1:$H$10000,8,0)),1),VLOOKUP($H703,TSギフト商品コード!$A$1:$H$10000,3,0),ROUNDDOWN((1-$I$6)*VLOOKUP($H703,TSギフト商品コード!$A$1:$H$10000,3,0),0)))</f>
        <v/>
      </c>
      <c r="L703" s="185" t="str">
        <f t="shared" si="10"/>
        <v/>
      </c>
      <c r="M703" s="288"/>
      <c r="N703" s="5"/>
      <c r="O703" s="5"/>
      <c r="P703" s="5"/>
      <c r="Q703" s="5"/>
      <c r="R703" s="256"/>
      <c r="S703" s="256"/>
      <c r="T703" s="5"/>
      <c r="U703" s="5"/>
      <c r="V703" s="265"/>
      <c r="W703" s="34"/>
      <c r="X703" s="211" t="str">
        <f>IF($H703="","",IF(EXACT(ASC(VLOOKUP($H703,TSギフト商品コード!$A$2:$H$10000,8,0)),1),VLOOKUP($H703,TSギフト商品コード!$A$2:$H$10000,4,0),IF($I$6=0%,VLOOKUP($H703,TSギフト商品コード!$A$2:$H$10000,4,0),IF($I$6=3%,VLOOKUP($H703,TSギフト商品コード!$A$2:$H$10000,5,0),IF($I$6=5%,VLOOKUP($H703,TSギフト商品コード!$A$2:$H$10000,6,0),IF($I$6=10%,VLOOKUP($H703,TSギフト商品コード!$A$2:$H$10000,7,0),""))))))</f>
        <v/>
      </c>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c r="AX703" s="34"/>
      <c r="AY703" s="34"/>
      <c r="AZ703" s="34"/>
      <c r="BA703" s="34"/>
      <c r="BB703" s="34"/>
      <c r="BC703" s="34"/>
      <c r="BD703" s="34"/>
      <c r="BE703" s="34"/>
      <c r="BF703" s="34"/>
      <c r="BG703" s="34"/>
      <c r="BH703" s="34"/>
      <c r="BI703" s="34"/>
    </row>
    <row r="704" spans="1:61" s="183" customFormat="1" ht="20.100000000000001" customHeight="1" x14ac:dyDescent="0.15">
      <c r="A704" s="213">
        <v>694</v>
      </c>
      <c r="B704" s="136"/>
      <c r="C704" s="258"/>
      <c r="D704" s="258"/>
      <c r="E704" s="258"/>
      <c r="F704" s="258"/>
      <c r="G704" s="4"/>
      <c r="H704" s="5"/>
      <c r="I704" s="212"/>
      <c r="J704" s="254" t="str">
        <f>IF($H704="","",VLOOKUP($H704,TSギフト商品コード!$A$1:$H$10000,2,0))</f>
        <v/>
      </c>
      <c r="K704" s="184" t="str">
        <f>IF($H704="","",IF(EXACT(ASC(VLOOKUP($H704,TSギフト商品コード!$A$1:$H$10000,8,0)),1),VLOOKUP($H704,TSギフト商品コード!$A$1:$H$10000,3,0),ROUNDDOWN((1-$I$6)*VLOOKUP($H704,TSギフト商品コード!$A$1:$H$10000,3,0),0)))</f>
        <v/>
      </c>
      <c r="L704" s="185" t="str">
        <f t="shared" si="10"/>
        <v/>
      </c>
      <c r="M704" s="288"/>
      <c r="N704" s="5"/>
      <c r="O704" s="5"/>
      <c r="P704" s="5"/>
      <c r="Q704" s="5"/>
      <c r="R704" s="256"/>
      <c r="S704" s="256"/>
      <c r="T704" s="5"/>
      <c r="U704" s="5"/>
      <c r="V704" s="265"/>
      <c r="W704" s="34"/>
      <c r="X704" s="211" t="str">
        <f>IF($H704="","",IF(EXACT(ASC(VLOOKUP($H704,TSギフト商品コード!$A$2:$H$10000,8,0)),1),VLOOKUP($H704,TSギフト商品コード!$A$2:$H$10000,4,0),IF($I$6=0%,VLOOKUP($H704,TSギフト商品コード!$A$2:$H$10000,4,0),IF($I$6=3%,VLOOKUP($H704,TSギフト商品コード!$A$2:$H$10000,5,0),IF($I$6=5%,VLOOKUP($H704,TSギフト商品コード!$A$2:$H$10000,6,0),IF($I$6=10%,VLOOKUP($H704,TSギフト商品コード!$A$2:$H$10000,7,0),""))))))</f>
        <v/>
      </c>
      <c r="Y704" s="34"/>
      <c r="Z704" s="34"/>
      <c r="AA704" s="34"/>
      <c r="AB704" s="34"/>
      <c r="AC704" s="34"/>
      <c r="AD704" s="34"/>
      <c r="AE704" s="34"/>
      <c r="AF704" s="34"/>
      <c r="AG704" s="34"/>
      <c r="AH704" s="34"/>
      <c r="AI704" s="34"/>
      <c r="AJ704" s="34"/>
      <c r="AK704" s="34"/>
      <c r="AL704" s="34"/>
      <c r="AM704" s="34"/>
      <c r="AN704" s="34"/>
      <c r="AO704" s="34"/>
      <c r="AP704" s="34"/>
      <c r="AQ704" s="34"/>
      <c r="AR704" s="34"/>
      <c r="AS704" s="34"/>
      <c r="AT704" s="34"/>
      <c r="AU704" s="34"/>
      <c r="AV704" s="34"/>
      <c r="AW704" s="34"/>
      <c r="AX704" s="34"/>
      <c r="AY704" s="34"/>
      <c r="AZ704" s="34"/>
      <c r="BA704" s="34"/>
      <c r="BB704" s="34"/>
      <c r="BC704" s="34"/>
      <c r="BD704" s="34"/>
      <c r="BE704" s="34"/>
      <c r="BF704" s="34"/>
      <c r="BG704" s="34"/>
      <c r="BH704" s="34"/>
      <c r="BI704" s="34"/>
    </row>
    <row r="705" spans="1:61" s="183" customFormat="1" ht="20.100000000000001" customHeight="1" x14ac:dyDescent="0.15">
      <c r="A705" s="213">
        <v>695</v>
      </c>
      <c r="B705" s="136"/>
      <c r="C705" s="258"/>
      <c r="D705" s="258"/>
      <c r="E705" s="258"/>
      <c r="F705" s="258"/>
      <c r="G705" s="4"/>
      <c r="H705" s="5"/>
      <c r="I705" s="212"/>
      <c r="J705" s="254" t="str">
        <f>IF($H705="","",VLOOKUP($H705,TSギフト商品コード!$A$1:$H$10000,2,0))</f>
        <v/>
      </c>
      <c r="K705" s="184" t="str">
        <f>IF($H705="","",IF(EXACT(ASC(VLOOKUP($H705,TSギフト商品コード!$A$1:$H$10000,8,0)),1),VLOOKUP($H705,TSギフト商品コード!$A$1:$H$10000,3,0),ROUNDDOWN((1-$I$6)*VLOOKUP($H705,TSギフト商品コード!$A$1:$H$10000,3,0),0)))</f>
        <v/>
      </c>
      <c r="L705" s="185" t="str">
        <f t="shared" si="10"/>
        <v/>
      </c>
      <c r="M705" s="288"/>
      <c r="N705" s="5"/>
      <c r="O705" s="5"/>
      <c r="P705" s="5"/>
      <c r="Q705" s="5"/>
      <c r="R705" s="256"/>
      <c r="S705" s="256"/>
      <c r="T705" s="5"/>
      <c r="U705" s="5"/>
      <c r="V705" s="265"/>
      <c r="W705" s="34"/>
      <c r="X705" s="211" t="str">
        <f>IF($H705="","",IF(EXACT(ASC(VLOOKUP($H705,TSギフト商品コード!$A$2:$H$10000,8,0)),1),VLOOKUP($H705,TSギフト商品コード!$A$2:$H$10000,4,0),IF($I$6=0%,VLOOKUP($H705,TSギフト商品コード!$A$2:$H$10000,4,0),IF($I$6=3%,VLOOKUP($H705,TSギフト商品コード!$A$2:$H$10000,5,0),IF($I$6=5%,VLOOKUP($H705,TSギフト商品コード!$A$2:$H$10000,6,0),IF($I$6=10%,VLOOKUP($H705,TSギフト商品コード!$A$2:$H$10000,7,0),""))))))</f>
        <v/>
      </c>
      <c r="Y705" s="34"/>
      <c r="Z705" s="34"/>
      <c r="AA705" s="34"/>
      <c r="AB705" s="34"/>
      <c r="AC705" s="34"/>
      <c r="AD705" s="34"/>
      <c r="AE705" s="34"/>
      <c r="AF705" s="34"/>
      <c r="AG705" s="34"/>
      <c r="AH705" s="34"/>
      <c r="AI705" s="34"/>
      <c r="AJ705" s="34"/>
      <c r="AK705" s="34"/>
      <c r="AL705" s="34"/>
      <c r="AM705" s="34"/>
      <c r="AN705" s="34"/>
      <c r="AO705" s="34"/>
      <c r="AP705" s="34"/>
      <c r="AQ705" s="34"/>
      <c r="AR705" s="34"/>
      <c r="AS705" s="34"/>
      <c r="AT705" s="34"/>
      <c r="AU705" s="34"/>
      <c r="AV705" s="34"/>
      <c r="AW705" s="34"/>
      <c r="AX705" s="34"/>
      <c r="AY705" s="34"/>
      <c r="AZ705" s="34"/>
      <c r="BA705" s="34"/>
      <c r="BB705" s="34"/>
      <c r="BC705" s="34"/>
      <c r="BD705" s="34"/>
      <c r="BE705" s="34"/>
      <c r="BF705" s="34"/>
      <c r="BG705" s="34"/>
      <c r="BH705" s="34"/>
      <c r="BI705" s="34"/>
    </row>
    <row r="706" spans="1:61" s="183" customFormat="1" ht="20.100000000000001" customHeight="1" x14ac:dyDescent="0.15">
      <c r="A706" s="213">
        <v>696</v>
      </c>
      <c r="B706" s="136"/>
      <c r="C706" s="258"/>
      <c r="D706" s="258"/>
      <c r="E706" s="258"/>
      <c r="F706" s="258"/>
      <c r="G706" s="4"/>
      <c r="H706" s="5"/>
      <c r="I706" s="212"/>
      <c r="J706" s="254" t="str">
        <f>IF($H706="","",VLOOKUP($H706,TSギフト商品コード!$A$1:$H$10000,2,0))</f>
        <v/>
      </c>
      <c r="K706" s="184" t="str">
        <f>IF($H706="","",IF(EXACT(ASC(VLOOKUP($H706,TSギフト商品コード!$A$1:$H$10000,8,0)),1),VLOOKUP($H706,TSギフト商品コード!$A$1:$H$10000,3,0),ROUNDDOWN((1-$I$6)*VLOOKUP($H706,TSギフト商品コード!$A$1:$H$10000,3,0),0)))</f>
        <v/>
      </c>
      <c r="L706" s="185" t="str">
        <f t="shared" si="10"/>
        <v/>
      </c>
      <c r="M706" s="288"/>
      <c r="N706" s="5"/>
      <c r="O706" s="5"/>
      <c r="P706" s="5"/>
      <c r="Q706" s="5"/>
      <c r="R706" s="256"/>
      <c r="S706" s="256"/>
      <c r="T706" s="5"/>
      <c r="U706" s="5"/>
      <c r="V706" s="265"/>
      <c r="W706" s="34"/>
      <c r="X706" s="211" t="str">
        <f>IF($H706="","",IF(EXACT(ASC(VLOOKUP($H706,TSギフト商品コード!$A$2:$H$10000,8,0)),1),VLOOKUP($H706,TSギフト商品コード!$A$2:$H$10000,4,0),IF($I$6=0%,VLOOKUP($H706,TSギフト商品コード!$A$2:$H$10000,4,0),IF($I$6=3%,VLOOKUP($H706,TSギフト商品コード!$A$2:$H$10000,5,0),IF($I$6=5%,VLOOKUP($H706,TSギフト商品コード!$A$2:$H$10000,6,0),IF($I$6=10%,VLOOKUP($H706,TSギフト商品コード!$A$2:$H$10000,7,0),""))))))</f>
        <v/>
      </c>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c r="BG706" s="34"/>
      <c r="BH706" s="34"/>
      <c r="BI706" s="34"/>
    </row>
    <row r="707" spans="1:61" s="183" customFormat="1" ht="20.100000000000001" customHeight="1" x14ac:dyDescent="0.15">
      <c r="A707" s="213">
        <v>697</v>
      </c>
      <c r="B707" s="136"/>
      <c r="C707" s="258"/>
      <c r="D707" s="258"/>
      <c r="E707" s="258"/>
      <c r="F707" s="258"/>
      <c r="G707" s="4"/>
      <c r="H707" s="5"/>
      <c r="I707" s="212"/>
      <c r="J707" s="254" t="str">
        <f>IF($H707="","",VLOOKUP($H707,TSギフト商品コード!$A$1:$H$10000,2,0))</f>
        <v/>
      </c>
      <c r="K707" s="184" t="str">
        <f>IF($H707="","",IF(EXACT(ASC(VLOOKUP($H707,TSギフト商品コード!$A$1:$H$10000,8,0)),1),VLOOKUP($H707,TSギフト商品コード!$A$1:$H$10000,3,0),ROUNDDOWN((1-$I$6)*VLOOKUP($H707,TSギフト商品コード!$A$1:$H$10000,3,0),0)))</f>
        <v/>
      </c>
      <c r="L707" s="185" t="str">
        <f t="shared" si="10"/>
        <v/>
      </c>
      <c r="M707" s="288"/>
      <c r="N707" s="5"/>
      <c r="O707" s="5"/>
      <c r="P707" s="5"/>
      <c r="Q707" s="5"/>
      <c r="R707" s="256"/>
      <c r="S707" s="256"/>
      <c r="T707" s="5"/>
      <c r="U707" s="5"/>
      <c r="V707" s="265"/>
      <c r="W707" s="34"/>
      <c r="X707" s="211" t="str">
        <f>IF($H707="","",IF(EXACT(ASC(VLOOKUP($H707,TSギフト商品コード!$A$2:$H$10000,8,0)),1),VLOOKUP($H707,TSギフト商品コード!$A$2:$H$10000,4,0),IF($I$6=0%,VLOOKUP($H707,TSギフト商品コード!$A$2:$H$10000,4,0),IF($I$6=3%,VLOOKUP($H707,TSギフト商品コード!$A$2:$H$10000,5,0),IF($I$6=5%,VLOOKUP($H707,TSギフト商品コード!$A$2:$H$10000,6,0),IF($I$6=10%,VLOOKUP($H707,TSギフト商品コード!$A$2:$H$10000,7,0),""))))))</f>
        <v/>
      </c>
      <c r="Y707" s="34"/>
      <c r="Z707" s="34"/>
      <c r="AA707" s="34"/>
      <c r="AB707" s="34"/>
      <c r="AC707" s="34"/>
      <c r="AD707" s="34"/>
      <c r="AE707" s="34"/>
      <c r="AF707" s="34"/>
      <c r="AG707" s="34"/>
      <c r="AH707" s="34"/>
      <c r="AI707" s="34"/>
      <c r="AJ707" s="34"/>
      <c r="AK707" s="34"/>
      <c r="AL707" s="34"/>
      <c r="AM707" s="34"/>
      <c r="AN707" s="34"/>
      <c r="AO707" s="34"/>
      <c r="AP707" s="34"/>
      <c r="AQ707" s="34"/>
      <c r="AR707" s="34"/>
      <c r="AS707" s="34"/>
      <c r="AT707" s="34"/>
      <c r="AU707" s="34"/>
      <c r="AV707" s="34"/>
      <c r="AW707" s="34"/>
      <c r="AX707" s="34"/>
      <c r="AY707" s="34"/>
      <c r="AZ707" s="34"/>
      <c r="BA707" s="34"/>
      <c r="BB707" s="34"/>
      <c r="BC707" s="34"/>
      <c r="BD707" s="34"/>
      <c r="BE707" s="34"/>
      <c r="BF707" s="34"/>
      <c r="BG707" s="34"/>
      <c r="BH707" s="34"/>
      <c r="BI707" s="34"/>
    </row>
    <row r="708" spans="1:61" s="183" customFormat="1" ht="20.100000000000001" customHeight="1" x14ac:dyDescent="0.15">
      <c r="A708" s="213">
        <v>698</v>
      </c>
      <c r="B708" s="136"/>
      <c r="C708" s="258"/>
      <c r="D708" s="258"/>
      <c r="E708" s="258"/>
      <c r="F708" s="258"/>
      <c r="G708" s="4"/>
      <c r="H708" s="5"/>
      <c r="I708" s="212"/>
      <c r="J708" s="254" t="str">
        <f>IF($H708="","",VLOOKUP($H708,TSギフト商品コード!$A$1:$H$10000,2,0))</f>
        <v/>
      </c>
      <c r="K708" s="184" t="str">
        <f>IF($H708="","",IF(EXACT(ASC(VLOOKUP($H708,TSギフト商品コード!$A$1:$H$10000,8,0)),1),VLOOKUP($H708,TSギフト商品コード!$A$1:$H$10000,3,0),ROUNDDOWN((1-$I$6)*VLOOKUP($H708,TSギフト商品コード!$A$1:$H$10000,3,0),0)))</f>
        <v/>
      </c>
      <c r="L708" s="185" t="str">
        <f t="shared" si="10"/>
        <v/>
      </c>
      <c r="M708" s="288"/>
      <c r="N708" s="5"/>
      <c r="O708" s="5"/>
      <c r="P708" s="5"/>
      <c r="Q708" s="5"/>
      <c r="R708" s="256"/>
      <c r="S708" s="256"/>
      <c r="T708" s="5"/>
      <c r="U708" s="5"/>
      <c r="V708" s="265"/>
      <c r="W708" s="34"/>
      <c r="X708" s="211" t="str">
        <f>IF($H708="","",IF(EXACT(ASC(VLOOKUP($H708,TSギフト商品コード!$A$2:$H$10000,8,0)),1),VLOOKUP($H708,TSギフト商品コード!$A$2:$H$10000,4,0),IF($I$6=0%,VLOOKUP($H708,TSギフト商品コード!$A$2:$H$10000,4,0),IF($I$6=3%,VLOOKUP($H708,TSギフト商品コード!$A$2:$H$10000,5,0),IF($I$6=5%,VLOOKUP($H708,TSギフト商品コード!$A$2:$H$10000,6,0),IF($I$6=10%,VLOOKUP($H708,TSギフト商品コード!$A$2:$H$10000,7,0),""))))))</f>
        <v/>
      </c>
      <c r="Y708" s="34"/>
      <c r="Z708" s="34"/>
      <c r="AA708" s="34"/>
      <c r="AB708" s="34"/>
      <c r="AC708" s="34"/>
      <c r="AD708" s="34"/>
      <c r="AE708" s="34"/>
      <c r="AF708" s="34"/>
      <c r="AG708" s="34"/>
      <c r="AH708" s="34"/>
      <c r="AI708" s="34"/>
      <c r="AJ708" s="34"/>
      <c r="AK708" s="34"/>
      <c r="AL708" s="34"/>
      <c r="AM708" s="34"/>
      <c r="AN708" s="34"/>
      <c r="AO708" s="34"/>
      <c r="AP708" s="34"/>
      <c r="AQ708" s="34"/>
      <c r="AR708" s="34"/>
      <c r="AS708" s="34"/>
      <c r="AT708" s="34"/>
      <c r="AU708" s="34"/>
      <c r="AV708" s="34"/>
      <c r="AW708" s="34"/>
      <c r="AX708" s="34"/>
      <c r="AY708" s="34"/>
      <c r="AZ708" s="34"/>
      <c r="BA708" s="34"/>
      <c r="BB708" s="34"/>
      <c r="BC708" s="34"/>
      <c r="BD708" s="34"/>
      <c r="BE708" s="34"/>
      <c r="BF708" s="34"/>
      <c r="BG708" s="34"/>
      <c r="BH708" s="34"/>
      <c r="BI708" s="34"/>
    </row>
    <row r="709" spans="1:61" s="183" customFormat="1" ht="20.100000000000001" customHeight="1" x14ac:dyDescent="0.15">
      <c r="A709" s="213">
        <v>699</v>
      </c>
      <c r="B709" s="136"/>
      <c r="C709" s="258"/>
      <c r="D709" s="258"/>
      <c r="E709" s="258"/>
      <c r="F709" s="258"/>
      <c r="G709" s="4"/>
      <c r="H709" s="5"/>
      <c r="I709" s="212"/>
      <c r="J709" s="254" t="str">
        <f>IF($H709="","",VLOOKUP($H709,TSギフト商品コード!$A$1:$H$10000,2,0))</f>
        <v/>
      </c>
      <c r="K709" s="184" t="str">
        <f>IF($H709="","",IF(EXACT(ASC(VLOOKUP($H709,TSギフト商品コード!$A$1:$H$10000,8,0)),1),VLOOKUP($H709,TSギフト商品コード!$A$1:$H$10000,3,0),ROUNDDOWN((1-$I$6)*VLOOKUP($H709,TSギフト商品コード!$A$1:$H$10000,3,0),0)))</f>
        <v/>
      </c>
      <c r="L709" s="185" t="str">
        <f t="shared" si="10"/>
        <v/>
      </c>
      <c r="M709" s="288"/>
      <c r="N709" s="5"/>
      <c r="O709" s="5"/>
      <c r="P709" s="5"/>
      <c r="Q709" s="5"/>
      <c r="R709" s="256"/>
      <c r="S709" s="256"/>
      <c r="T709" s="5"/>
      <c r="U709" s="5"/>
      <c r="V709" s="265"/>
      <c r="W709" s="34"/>
      <c r="X709" s="211" t="str">
        <f>IF($H709="","",IF(EXACT(ASC(VLOOKUP($H709,TSギフト商品コード!$A$2:$H$10000,8,0)),1),VLOOKUP($H709,TSギフト商品コード!$A$2:$H$10000,4,0),IF($I$6=0%,VLOOKUP($H709,TSギフト商品コード!$A$2:$H$10000,4,0),IF($I$6=3%,VLOOKUP($H709,TSギフト商品コード!$A$2:$H$10000,5,0),IF($I$6=5%,VLOOKUP($H709,TSギフト商品コード!$A$2:$H$10000,6,0),IF($I$6=10%,VLOOKUP($H709,TSギフト商品コード!$A$2:$H$10000,7,0),""))))))</f>
        <v/>
      </c>
      <c r="Y709" s="34"/>
      <c r="Z709" s="34"/>
      <c r="AA709" s="34"/>
      <c r="AB709" s="34"/>
      <c r="AC709" s="34"/>
      <c r="AD709" s="34"/>
      <c r="AE709" s="34"/>
      <c r="AF709" s="34"/>
      <c r="AG709" s="34"/>
      <c r="AH709" s="34"/>
      <c r="AI709" s="34"/>
      <c r="AJ709" s="34"/>
      <c r="AK709" s="34"/>
      <c r="AL709" s="34"/>
      <c r="AM709" s="34"/>
      <c r="AN709" s="34"/>
      <c r="AO709" s="34"/>
      <c r="AP709" s="34"/>
      <c r="AQ709" s="34"/>
      <c r="AR709" s="34"/>
      <c r="AS709" s="34"/>
      <c r="AT709" s="34"/>
      <c r="AU709" s="34"/>
      <c r="AV709" s="34"/>
      <c r="AW709" s="34"/>
      <c r="AX709" s="34"/>
      <c r="AY709" s="34"/>
      <c r="AZ709" s="34"/>
      <c r="BA709" s="34"/>
      <c r="BB709" s="34"/>
      <c r="BC709" s="34"/>
      <c r="BD709" s="34"/>
      <c r="BE709" s="34"/>
      <c r="BF709" s="34"/>
      <c r="BG709" s="34"/>
      <c r="BH709" s="34"/>
      <c r="BI709" s="34"/>
    </row>
    <row r="710" spans="1:61" s="183" customFormat="1" ht="20.100000000000001" customHeight="1" x14ac:dyDescent="0.15">
      <c r="A710" s="213">
        <v>700</v>
      </c>
      <c r="B710" s="136"/>
      <c r="C710" s="258"/>
      <c r="D710" s="258"/>
      <c r="E710" s="258"/>
      <c r="F710" s="258"/>
      <c r="G710" s="4"/>
      <c r="H710" s="5"/>
      <c r="I710" s="212"/>
      <c r="J710" s="254" t="str">
        <f>IF($H710="","",VLOOKUP($H710,TSギフト商品コード!$A$1:$H$10000,2,0))</f>
        <v/>
      </c>
      <c r="K710" s="184" t="str">
        <f>IF($H710="","",IF(EXACT(ASC(VLOOKUP($H710,TSギフト商品コード!$A$1:$H$10000,8,0)),1),VLOOKUP($H710,TSギフト商品コード!$A$1:$H$10000,3,0),ROUNDDOWN((1-$I$6)*VLOOKUP($H710,TSギフト商品コード!$A$1:$H$10000,3,0),0)))</f>
        <v/>
      </c>
      <c r="L710" s="185" t="str">
        <f t="shared" si="10"/>
        <v/>
      </c>
      <c r="M710" s="288"/>
      <c r="N710" s="5"/>
      <c r="O710" s="5"/>
      <c r="P710" s="5"/>
      <c r="Q710" s="5"/>
      <c r="R710" s="256"/>
      <c r="S710" s="256"/>
      <c r="T710" s="5"/>
      <c r="U710" s="5"/>
      <c r="V710" s="265"/>
      <c r="W710" s="34"/>
      <c r="X710" s="211" t="str">
        <f>IF($H710="","",IF(EXACT(ASC(VLOOKUP($H710,TSギフト商品コード!$A$2:$H$10000,8,0)),1),VLOOKUP($H710,TSギフト商品コード!$A$2:$H$10000,4,0),IF($I$6=0%,VLOOKUP($H710,TSギフト商品コード!$A$2:$H$10000,4,0),IF($I$6=3%,VLOOKUP($H710,TSギフト商品コード!$A$2:$H$10000,5,0),IF($I$6=5%,VLOOKUP($H710,TSギフト商品コード!$A$2:$H$10000,6,0),IF($I$6=10%,VLOOKUP($H710,TSギフト商品コード!$A$2:$H$10000,7,0),""))))))</f>
        <v/>
      </c>
      <c r="Y710" s="34"/>
      <c r="Z710" s="34"/>
      <c r="AA710" s="34"/>
      <c r="AB710" s="34"/>
      <c r="AC710" s="34"/>
      <c r="AD710" s="34"/>
      <c r="AE710" s="34"/>
      <c r="AF710" s="34"/>
      <c r="AG710" s="34"/>
      <c r="AH710" s="34"/>
      <c r="AI710" s="34"/>
      <c r="AJ710" s="34"/>
      <c r="AK710" s="34"/>
      <c r="AL710" s="34"/>
      <c r="AM710" s="34"/>
      <c r="AN710" s="34"/>
      <c r="AO710" s="34"/>
      <c r="AP710" s="34"/>
      <c r="AQ710" s="34"/>
      <c r="AR710" s="34"/>
      <c r="AS710" s="34"/>
      <c r="AT710" s="34"/>
      <c r="AU710" s="34"/>
      <c r="AV710" s="34"/>
      <c r="AW710" s="34"/>
      <c r="AX710" s="34"/>
      <c r="AY710" s="34"/>
      <c r="AZ710" s="34"/>
      <c r="BA710" s="34"/>
      <c r="BB710" s="34"/>
      <c r="BC710" s="34"/>
      <c r="BD710" s="34"/>
      <c r="BE710" s="34"/>
      <c r="BF710" s="34"/>
      <c r="BG710" s="34"/>
      <c r="BH710" s="34"/>
      <c r="BI710" s="34"/>
    </row>
    <row r="711" spans="1:61" s="183" customFormat="1" ht="20.100000000000001" customHeight="1" x14ac:dyDescent="0.15">
      <c r="A711" s="213">
        <v>701</v>
      </c>
      <c r="B711" s="136"/>
      <c r="C711" s="258"/>
      <c r="D711" s="258"/>
      <c r="E711" s="258"/>
      <c r="F711" s="258"/>
      <c r="G711" s="4"/>
      <c r="H711" s="5"/>
      <c r="I711" s="212"/>
      <c r="J711" s="254" t="str">
        <f>IF($H711="","",VLOOKUP($H711,TSギフト商品コード!$A$1:$H$10000,2,0))</f>
        <v/>
      </c>
      <c r="K711" s="184" t="str">
        <f>IF($H711="","",IF(EXACT(ASC(VLOOKUP($H711,TSギフト商品コード!$A$1:$H$10000,8,0)),1),VLOOKUP($H711,TSギフト商品コード!$A$1:$H$10000,3,0),ROUNDDOWN((1-$I$6)*VLOOKUP($H711,TSギフト商品コード!$A$1:$H$10000,3,0),0)))</f>
        <v/>
      </c>
      <c r="L711" s="185" t="str">
        <f t="shared" si="10"/>
        <v/>
      </c>
      <c r="M711" s="288"/>
      <c r="N711" s="5"/>
      <c r="O711" s="5"/>
      <c r="P711" s="5"/>
      <c r="Q711" s="5"/>
      <c r="R711" s="256"/>
      <c r="S711" s="256"/>
      <c r="T711" s="5"/>
      <c r="U711" s="5"/>
      <c r="V711" s="265"/>
      <c r="W711" s="34"/>
      <c r="X711" s="211" t="str">
        <f>IF($H711="","",IF(EXACT(ASC(VLOOKUP($H711,TSギフト商品コード!$A$2:$H$10000,8,0)),1),VLOOKUP($H711,TSギフト商品コード!$A$2:$H$10000,4,0),IF($I$6=0%,VLOOKUP($H711,TSギフト商品コード!$A$2:$H$10000,4,0),IF($I$6=3%,VLOOKUP($H711,TSギフト商品コード!$A$2:$H$10000,5,0),IF($I$6=5%,VLOOKUP($H711,TSギフト商品コード!$A$2:$H$10000,6,0),IF($I$6=10%,VLOOKUP($H711,TSギフト商品コード!$A$2:$H$10000,7,0),""))))))</f>
        <v/>
      </c>
      <c r="Y711" s="34"/>
      <c r="Z711" s="34"/>
      <c r="AA711" s="34"/>
      <c r="AB711" s="34"/>
      <c r="AC711" s="34"/>
      <c r="AD711" s="34"/>
      <c r="AE711" s="34"/>
      <c r="AF711" s="34"/>
      <c r="AG711" s="34"/>
      <c r="AH711" s="34"/>
      <c r="AI711" s="34"/>
      <c r="AJ711" s="34"/>
      <c r="AK711" s="34"/>
      <c r="AL711" s="34"/>
      <c r="AM711" s="34"/>
      <c r="AN711" s="34"/>
      <c r="AO711" s="34"/>
      <c r="AP711" s="34"/>
      <c r="AQ711" s="34"/>
      <c r="AR711" s="34"/>
      <c r="AS711" s="34"/>
      <c r="AT711" s="34"/>
      <c r="AU711" s="34"/>
      <c r="AV711" s="34"/>
      <c r="AW711" s="34"/>
      <c r="AX711" s="34"/>
      <c r="AY711" s="34"/>
      <c r="AZ711" s="34"/>
      <c r="BA711" s="34"/>
      <c r="BB711" s="34"/>
      <c r="BC711" s="34"/>
      <c r="BD711" s="34"/>
      <c r="BE711" s="34"/>
      <c r="BF711" s="34"/>
      <c r="BG711" s="34"/>
      <c r="BH711" s="34"/>
      <c r="BI711" s="34"/>
    </row>
    <row r="712" spans="1:61" s="183" customFormat="1" ht="20.100000000000001" customHeight="1" x14ac:dyDescent="0.15">
      <c r="A712" s="213">
        <v>702</v>
      </c>
      <c r="B712" s="136"/>
      <c r="C712" s="258"/>
      <c r="D712" s="258"/>
      <c r="E712" s="258"/>
      <c r="F712" s="258"/>
      <c r="G712" s="4"/>
      <c r="H712" s="5"/>
      <c r="I712" s="212"/>
      <c r="J712" s="254" t="str">
        <f>IF($H712="","",VLOOKUP($H712,TSギフト商品コード!$A$1:$H$10000,2,0))</f>
        <v/>
      </c>
      <c r="K712" s="184" t="str">
        <f>IF($H712="","",IF(EXACT(ASC(VLOOKUP($H712,TSギフト商品コード!$A$1:$H$10000,8,0)),1),VLOOKUP($H712,TSギフト商品コード!$A$1:$H$10000,3,0),ROUNDDOWN((1-$I$6)*VLOOKUP($H712,TSギフト商品コード!$A$1:$H$10000,3,0),0)))</f>
        <v/>
      </c>
      <c r="L712" s="185" t="str">
        <f t="shared" si="10"/>
        <v/>
      </c>
      <c r="M712" s="288"/>
      <c r="N712" s="5"/>
      <c r="O712" s="5"/>
      <c r="P712" s="5"/>
      <c r="Q712" s="5"/>
      <c r="R712" s="256"/>
      <c r="S712" s="256"/>
      <c r="T712" s="5"/>
      <c r="U712" s="5"/>
      <c r="V712" s="265"/>
      <c r="W712" s="34"/>
      <c r="X712" s="211" t="str">
        <f>IF($H712="","",IF(EXACT(ASC(VLOOKUP($H712,TSギフト商品コード!$A$2:$H$10000,8,0)),1),VLOOKUP($H712,TSギフト商品コード!$A$2:$H$10000,4,0),IF($I$6=0%,VLOOKUP($H712,TSギフト商品コード!$A$2:$H$10000,4,0),IF($I$6=3%,VLOOKUP($H712,TSギフト商品コード!$A$2:$H$10000,5,0),IF($I$6=5%,VLOOKUP($H712,TSギフト商品コード!$A$2:$H$10000,6,0),IF($I$6=10%,VLOOKUP($H712,TSギフト商品コード!$A$2:$H$10000,7,0),""))))))</f>
        <v/>
      </c>
      <c r="Y712" s="34"/>
      <c r="Z712" s="34"/>
      <c r="AA712" s="34"/>
      <c r="AB712" s="34"/>
      <c r="AC712" s="34"/>
      <c r="AD712" s="34"/>
      <c r="AE712" s="34"/>
      <c r="AF712" s="34"/>
      <c r="AG712" s="34"/>
      <c r="AH712" s="34"/>
      <c r="AI712" s="34"/>
      <c r="AJ712" s="34"/>
      <c r="AK712" s="34"/>
      <c r="AL712" s="34"/>
      <c r="AM712" s="34"/>
      <c r="AN712" s="34"/>
      <c r="AO712" s="34"/>
      <c r="AP712" s="34"/>
      <c r="AQ712" s="34"/>
      <c r="AR712" s="34"/>
      <c r="AS712" s="34"/>
      <c r="AT712" s="34"/>
      <c r="AU712" s="34"/>
      <c r="AV712" s="34"/>
      <c r="AW712" s="34"/>
      <c r="AX712" s="34"/>
      <c r="AY712" s="34"/>
      <c r="AZ712" s="34"/>
      <c r="BA712" s="34"/>
      <c r="BB712" s="34"/>
      <c r="BC712" s="34"/>
      <c r="BD712" s="34"/>
      <c r="BE712" s="34"/>
      <c r="BF712" s="34"/>
      <c r="BG712" s="34"/>
      <c r="BH712" s="34"/>
      <c r="BI712" s="34"/>
    </row>
    <row r="713" spans="1:61" s="183" customFormat="1" ht="20.100000000000001" customHeight="1" x14ac:dyDescent="0.15">
      <c r="A713" s="213">
        <v>703</v>
      </c>
      <c r="B713" s="136"/>
      <c r="C713" s="258"/>
      <c r="D713" s="258"/>
      <c r="E713" s="258"/>
      <c r="F713" s="258"/>
      <c r="G713" s="4"/>
      <c r="H713" s="5"/>
      <c r="I713" s="212"/>
      <c r="J713" s="254" t="str">
        <f>IF($H713="","",VLOOKUP($H713,TSギフト商品コード!$A$1:$H$10000,2,0))</f>
        <v/>
      </c>
      <c r="K713" s="184" t="str">
        <f>IF($H713="","",IF(EXACT(ASC(VLOOKUP($H713,TSギフト商品コード!$A$1:$H$10000,8,0)),1),VLOOKUP($H713,TSギフト商品コード!$A$1:$H$10000,3,0),ROUNDDOWN((1-$I$6)*VLOOKUP($H713,TSギフト商品コード!$A$1:$H$10000,3,0),0)))</f>
        <v/>
      </c>
      <c r="L713" s="185" t="str">
        <f t="shared" si="10"/>
        <v/>
      </c>
      <c r="M713" s="288"/>
      <c r="N713" s="5"/>
      <c r="O713" s="5"/>
      <c r="P713" s="5"/>
      <c r="Q713" s="5"/>
      <c r="R713" s="256"/>
      <c r="S713" s="256"/>
      <c r="T713" s="5"/>
      <c r="U713" s="5"/>
      <c r="V713" s="265"/>
      <c r="W713" s="34"/>
      <c r="X713" s="211" t="str">
        <f>IF($H713="","",IF(EXACT(ASC(VLOOKUP($H713,TSギフト商品コード!$A$2:$H$10000,8,0)),1),VLOOKUP($H713,TSギフト商品コード!$A$2:$H$10000,4,0),IF($I$6=0%,VLOOKUP($H713,TSギフト商品コード!$A$2:$H$10000,4,0),IF($I$6=3%,VLOOKUP($H713,TSギフト商品コード!$A$2:$H$10000,5,0),IF($I$6=5%,VLOOKUP($H713,TSギフト商品コード!$A$2:$H$10000,6,0),IF($I$6=10%,VLOOKUP($H713,TSギフト商品コード!$A$2:$H$10000,7,0),""))))))</f>
        <v/>
      </c>
      <c r="Y713" s="34"/>
      <c r="Z713" s="34"/>
      <c r="AA713" s="34"/>
      <c r="AB713" s="34"/>
      <c r="AC713" s="34"/>
      <c r="AD713" s="34"/>
      <c r="AE713" s="34"/>
      <c r="AF713" s="34"/>
      <c r="AG713" s="34"/>
      <c r="AH713" s="34"/>
      <c r="AI713" s="34"/>
      <c r="AJ713" s="34"/>
      <c r="AK713" s="34"/>
      <c r="AL713" s="34"/>
      <c r="AM713" s="34"/>
      <c r="AN713" s="34"/>
      <c r="AO713" s="34"/>
      <c r="AP713" s="34"/>
      <c r="AQ713" s="34"/>
      <c r="AR713" s="34"/>
      <c r="AS713" s="34"/>
      <c r="AT713" s="34"/>
      <c r="AU713" s="34"/>
      <c r="AV713" s="34"/>
      <c r="AW713" s="34"/>
      <c r="AX713" s="34"/>
      <c r="AY713" s="34"/>
      <c r="AZ713" s="34"/>
      <c r="BA713" s="34"/>
      <c r="BB713" s="34"/>
      <c r="BC713" s="34"/>
      <c r="BD713" s="34"/>
      <c r="BE713" s="34"/>
      <c r="BF713" s="34"/>
      <c r="BG713" s="34"/>
      <c r="BH713" s="34"/>
      <c r="BI713" s="34"/>
    </row>
    <row r="714" spans="1:61" s="183" customFormat="1" ht="20.100000000000001" customHeight="1" x14ac:dyDescent="0.15">
      <c r="A714" s="213">
        <v>704</v>
      </c>
      <c r="B714" s="136"/>
      <c r="C714" s="258"/>
      <c r="D714" s="258"/>
      <c r="E714" s="258"/>
      <c r="F714" s="258"/>
      <c r="G714" s="4"/>
      <c r="H714" s="5"/>
      <c r="I714" s="212"/>
      <c r="J714" s="254" t="str">
        <f>IF($H714="","",VLOOKUP($H714,TSギフト商品コード!$A$1:$H$10000,2,0))</f>
        <v/>
      </c>
      <c r="K714" s="184" t="str">
        <f>IF($H714="","",IF(EXACT(ASC(VLOOKUP($H714,TSギフト商品コード!$A$1:$H$10000,8,0)),1),VLOOKUP($H714,TSギフト商品コード!$A$1:$H$10000,3,0),ROUNDDOWN((1-$I$6)*VLOOKUP($H714,TSギフト商品コード!$A$1:$H$10000,3,0),0)))</f>
        <v/>
      </c>
      <c r="L714" s="185" t="str">
        <f t="shared" si="10"/>
        <v/>
      </c>
      <c r="M714" s="288"/>
      <c r="N714" s="5"/>
      <c r="O714" s="5"/>
      <c r="P714" s="5"/>
      <c r="Q714" s="5"/>
      <c r="R714" s="256"/>
      <c r="S714" s="256"/>
      <c r="T714" s="5"/>
      <c r="U714" s="5"/>
      <c r="V714" s="265"/>
      <c r="W714" s="34"/>
      <c r="X714" s="211" t="str">
        <f>IF($H714="","",IF(EXACT(ASC(VLOOKUP($H714,TSギフト商品コード!$A$2:$H$10000,8,0)),1),VLOOKUP($H714,TSギフト商品コード!$A$2:$H$10000,4,0),IF($I$6=0%,VLOOKUP($H714,TSギフト商品コード!$A$2:$H$10000,4,0),IF($I$6=3%,VLOOKUP($H714,TSギフト商品コード!$A$2:$H$10000,5,0),IF($I$6=5%,VLOOKUP($H714,TSギフト商品コード!$A$2:$H$10000,6,0),IF($I$6=10%,VLOOKUP($H714,TSギフト商品コード!$A$2:$H$10000,7,0),""))))))</f>
        <v/>
      </c>
      <c r="Y714" s="34"/>
      <c r="Z714" s="34"/>
      <c r="AA714" s="34"/>
      <c r="AB714" s="34"/>
      <c r="AC714" s="34"/>
      <c r="AD714" s="34"/>
      <c r="AE714" s="34"/>
      <c r="AF714" s="34"/>
      <c r="AG714" s="34"/>
      <c r="AH714" s="34"/>
      <c r="AI714" s="34"/>
      <c r="AJ714" s="34"/>
      <c r="AK714" s="34"/>
      <c r="AL714" s="34"/>
      <c r="AM714" s="34"/>
      <c r="AN714" s="34"/>
      <c r="AO714" s="34"/>
      <c r="AP714" s="34"/>
      <c r="AQ714" s="34"/>
      <c r="AR714" s="34"/>
      <c r="AS714" s="34"/>
      <c r="AT714" s="34"/>
      <c r="AU714" s="34"/>
      <c r="AV714" s="34"/>
      <c r="AW714" s="34"/>
      <c r="AX714" s="34"/>
      <c r="AY714" s="34"/>
      <c r="AZ714" s="34"/>
      <c r="BA714" s="34"/>
      <c r="BB714" s="34"/>
      <c r="BC714" s="34"/>
      <c r="BD714" s="34"/>
      <c r="BE714" s="34"/>
      <c r="BF714" s="34"/>
      <c r="BG714" s="34"/>
      <c r="BH714" s="34"/>
      <c r="BI714" s="34"/>
    </row>
    <row r="715" spans="1:61" s="183" customFormat="1" ht="20.100000000000001" customHeight="1" x14ac:dyDescent="0.15">
      <c r="A715" s="213">
        <v>705</v>
      </c>
      <c r="B715" s="136"/>
      <c r="C715" s="258"/>
      <c r="D715" s="258"/>
      <c r="E715" s="258"/>
      <c r="F715" s="258"/>
      <c r="G715" s="4"/>
      <c r="H715" s="5"/>
      <c r="I715" s="212"/>
      <c r="J715" s="254" t="str">
        <f>IF($H715="","",VLOOKUP($H715,TSギフト商品コード!$A$1:$H$10000,2,0))</f>
        <v/>
      </c>
      <c r="K715" s="184" t="str">
        <f>IF($H715="","",IF(EXACT(ASC(VLOOKUP($H715,TSギフト商品コード!$A$1:$H$10000,8,0)),1),VLOOKUP($H715,TSギフト商品コード!$A$1:$H$10000,3,0),ROUNDDOWN((1-$I$6)*VLOOKUP($H715,TSギフト商品コード!$A$1:$H$10000,3,0),0)))</f>
        <v/>
      </c>
      <c r="L715" s="185" t="str">
        <f t="shared" si="10"/>
        <v/>
      </c>
      <c r="M715" s="288"/>
      <c r="N715" s="5"/>
      <c r="O715" s="5"/>
      <c r="P715" s="5"/>
      <c r="Q715" s="5"/>
      <c r="R715" s="256"/>
      <c r="S715" s="256"/>
      <c r="T715" s="5"/>
      <c r="U715" s="5"/>
      <c r="V715" s="265"/>
      <c r="W715" s="34"/>
      <c r="X715" s="211" t="str">
        <f>IF($H715="","",IF(EXACT(ASC(VLOOKUP($H715,TSギフト商品コード!$A$2:$H$10000,8,0)),1),VLOOKUP($H715,TSギフト商品コード!$A$2:$H$10000,4,0),IF($I$6=0%,VLOOKUP($H715,TSギフト商品コード!$A$2:$H$10000,4,0),IF($I$6=3%,VLOOKUP($H715,TSギフト商品コード!$A$2:$H$10000,5,0),IF($I$6=5%,VLOOKUP($H715,TSギフト商品コード!$A$2:$H$10000,6,0),IF($I$6=10%,VLOOKUP($H715,TSギフト商品コード!$A$2:$H$10000,7,0),""))))))</f>
        <v/>
      </c>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34"/>
      <c r="AV715" s="34"/>
      <c r="AW715" s="34"/>
      <c r="AX715" s="34"/>
      <c r="AY715" s="34"/>
      <c r="AZ715" s="34"/>
      <c r="BA715" s="34"/>
      <c r="BB715" s="34"/>
      <c r="BC715" s="34"/>
      <c r="BD715" s="34"/>
      <c r="BE715" s="34"/>
      <c r="BF715" s="34"/>
      <c r="BG715" s="34"/>
      <c r="BH715" s="34"/>
      <c r="BI715" s="34"/>
    </row>
    <row r="716" spans="1:61" s="183" customFormat="1" ht="20.100000000000001" customHeight="1" x14ac:dyDescent="0.15">
      <c r="A716" s="213">
        <v>706</v>
      </c>
      <c r="B716" s="136"/>
      <c r="C716" s="258"/>
      <c r="D716" s="258"/>
      <c r="E716" s="258"/>
      <c r="F716" s="258"/>
      <c r="G716" s="4"/>
      <c r="H716" s="5"/>
      <c r="I716" s="212"/>
      <c r="J716" s="254" t="str">
        <f>IF($H716="","",VLOOKUP($H716,TSギフト商品コード!$A$1:$H$10000,2,0))</f>
        <v/>
      </c>
      <c r="K716" s="184" t="str">
        <f>IF($H716="","",IF(EXACT(ASC(VLOOKUP($H716,TSギフト商品コード!$A$1:$H$10000,8,0)),1),VLOOKUP($H716,TSギフト商品コード!$A$1:$H$10000,3,0),ROUNDDOWN((1-$I$6)*VLOOKUP($H716,TSギフト商品コード!$A$1:$H$10000,3,0),0)))</f>
        <v/>
      </c>
      <c r="L716" s="185" t="str">
        <f t="shared" ref="L716:L779" si="11">IF(OR($I716="",$K716=""),"",$I716*$K716)</f>
        <v/>
      </c>
      <c r="M716" s="288"/>
      <c r="N716" s="5"/>
      <c r="O716" s="5"/>
      <c r="P716" s="5"/>
      <c r="Q716" s="5"/>
      <c r="R716" s="256"/>
      <c r="S716" s="256"/>
      <c r="T716" s="5"/>
      <c r="U716" s="5"/>
      <c r="V716" s="265"/>
      <c r="W716" s="34"/>
      <c r="X716" s="211" t="str">
        <f>IF($H716="","",IF(EXACT(ASC(VLOOKUP($H716,TSギフト商品コード!$A$2:$H$10000,8,0)),1),VLOOKUP($H716,TSギフト商品コード!$A$2:$H$10000,4,0),IF($I$6=0%,VLOOKUP($H716,TSギフト商品コード!$A$2:$H$10000,4,0),IF($I$6=3%,VLOOKUP($H716,TSギフト商品コード!$A$2:$H$10000,5,0),IF($I$6=5%,VLOOKUP($H716,TSギフト商品コード!$A$2:$H$10000,6,0),IF($I$6=10%,VLOOKUP($H716,TSギフト商品コード!$A$2:$H$10000,7,0),""))))))</f>
        <v/>
      </c>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c r="BG716" s="34"/>
      <c r="BH716" s="34"/>
      <c r="BI716" s="34"/>
    </row>
    <row r="717" spans="1:61" s="183" customFormat="1" ht="20.100000000000001" customHeight="1" x14ac:dyDescent="0.15">
      <c r="A717" s="213">
        <v>707</v>
      </c>
      <c r="B717" s="136"/>
      <c r="C717" s="258"/>
      <c r="D717" s="258"/>
      <c r="E717" s="258"/>
      <c r="F717" s="258"/>
      <c r="G717" s="4"/>
      <c r="H717" s="5"/>
      <c r="I717" s="212"/>
      <c r="J717" s="254" t="str">
        <f>IF($H717="","",VLOOKUP($H717,TSギフト商品コード!$A$1:$H$10000,2,0))</f>
        <v/>
      </c>
      <c r="K717" s="184" t="str">
        <f>IF($H717="","",IF(EXACT(ASC(VLOOKUP($H717,TSギフト商品コード!$A$1:$H$10000,8,0)),1),VLOOKUP($H717,TSギフト商品コード!$A$1:$H$10000,3,0),ROUNDDOWN((1-$I$6)*VLOOKUP($H717,TSギフト商品コード!$A$1:$H$10000,3,0),0)))</f>
        <v/>
      </c>
      <c r="L717" s="185" t="str">
        <f t="shared" si="11"/>
        <v/>
      </c>
      <c r="M717" s="288"/>
      <c r="N717" s="5"/>
      <c r="O717" s="5"/>
      <c r="P717" s="5"/>
      <c r="Q717" s="5"/>
      <c r="R717" s="256"/>
      <c r="S717" s="256"/>
      <c r="T717" s="5"/>
      <c r="U717" s="5"/>
      <c r="V717" s="265"/>
      <c r="W717" s="34"/>
      <c r="X717" s="211" t="str">
        <f>IF($H717="","",IF(EXACT(ASC(VLOOKUP($H717,TSギフト商品コード!$A$2:$H$10000,8,0)),1),VLOOKUP($H717,TSギフト商品コード!$A$2:$H$10000,4,0),IF($I$6=0%,VLOOKUP($H717,TSギフト商品コード!$A$2:$H$10000,4,0),IF($I$6=3%,VLOOKUP($H717,TSギフト商品コード!$A$2:$H$10000,5,0),IF($I$6=5%,VLOOKUP($H717,TSギフト商品コード!$A$2:$H$10000,6,0),IF($I$6=10%,VLOOKUP($H717,TSギフト商品コード!$A$2:$H$10000,7,0),""))))))</f>
        <v/>
      </c>
      <c r="Y717" s="34"/>
      <c r="Z717" s="34"/>
      <c r="AA717" s="34"/>
      <c r="AB717" s="34"/>
      <c r="AC717" s="34"/>
      <c r="AD717" s="34"/>
      <c r="AE717" s="34"/>
      <c r="AF717" s="34"/>
      <c r="AG717" s="34"/>
      <c r="AH717" s="34"/>
      <c r="AI717" s="34"/>
      <c r="AJ717" s="34"/>
      <c r="AK717" s="34"/>
      <c r="AL717" s="34"/>
      <c r="AM717" s="34"/>
      <c r="AN717" s="34"/>
      <c r="AO717" s="34"/>
      <c r="AP717" s="34"/>
      <c r="AQ717" s="34"/>
      <c r="AR717" s="34"/>
      <c r="AS717" s="34"/>
      <c r="AT717" s="34"/>
      <c r="AU717" s="34"/>
      <c r="AV717" s="34"/>
      <c r="AW717" s="34"/>
      <c r="AX717" s="34"/>
      <c r="AY717" s="34"/>
      <c r="AZ717" s="34"/>
      <c r="BA717" s="34"/>
      <c r="BB717" s="34"/>
      <c r="BC717" s="34"/>
      <c r="BD717" s="34"/>
      <c r="BE717" s="34"/>
      <c r="BF717" s="34"/>
      <c r="BG717" s="34"/>
      <c r="BH717" s="34"/>
      <c r="BI717" s="34"/>
    </row>
    <row r="718" spans="1:61" s="183" customFormat="1" ht="20.100000000000001" customHeight="1" x14ac:dyDescent="0.15">
      <c r="A718" s="213">
        <v>708</v>
      </c>
      <c r="B718" s="136"/>
      <c r="C718" s="258"/>
      <c r="D718" s="258"/>
      <c r="E718" s="258"/>
      <c r="F718" s="258"/>
      <c r="G718" s="4"/>
      <c r="H718" s="5"/>
      <c r="I718" s="212"/>
      <c r="J718" s="254" t="str">
        <f>IF($H718="","",VLOOKUP($H718,TSギフト商品コード!$A$1:$H$10000,2,0))</f>
        <v/>
      </c>
      <c r="K718" s="184" t="str">
        <f>IF($H718="","",IF(EXACT(ASC(VLOOKUP($H718,TSギフト商品コード!$A$1:$H$10000,8,0)),1),VLOOKUP($H718,TSギフト商品コード!$A$1:$H$10000,3,0),ROUNDDOWN((1-$I$6)*VLOOKUP($H718,TSギフト商品コード!$A$1:$H$10000,3,0),0)))</f>
        <v/>
      </c>
      <c r="L718" s="185" t="str">
        <f t="shared" si="11"/>
        <v/>
      </c>
      <c r="M718" s="288"/>
      <c r="N718" s="5"/>
      <c r="O718" s="5"/>
      <c r="P718" s="5"/>
      <c r="Q718" s="5"/>
      <c r="R718" s="256"/>
      <c r="S718" s="256"/>
      <c r="T718" s="5"/>
      <c r="U718" s="5"/>
      <c r="V718" s="265"/>
      <c r="W718" s="34"/>
      <c r="X718" s="211" t="str">
        <f>IF($H718="","",IF(EXACT(ASC(VLOOKUP($H718,TSギフト商品コード!$A$2:$H$10000,8,0)),1),VLOOKUP($H718,TSギフト商品コード!$A$2:$H$10000,4,0),IF($I$6=0%,VLOOKUP($H718,TSギフト商品コード!$A$2:$H$10000,4,0),IF($I$6=3%,VLOOKUP($H718,TSギフト商品コード!$A$2:$H$10000,5,0),IF($I$6=5%,VLOOKUP($H718,TSギフト商品コード!$A$2:$H$10000,6,0),IF($I$6=10%,VLOOKUP($H718,TSギフト商品コード!$A$2:$H$10000,7,0),""))))))</f>
        <v/>
      </c>
      <c r="Y718" s="34"/>
      <c r="Z718" s="34"/>
      <c r="AA718" s="34"/>
      <c r="AB718" s="34"/>
      <c r="AC718" s="34"/>
      <c r="AD718" s="34"/>
      <c r="AE718" s="34"/>
      <c r="AF718" s="34"/>
      <c r="AG718" s="34"/>
      <c r="AH718" s="34"/>
      <c r="AI718" s="34"/>
      <c r="AJ718" s="34"/>
      <c r="AK718" s="34"/>
      <c r="AL718" s="34"/>
      <c r="AM718" s="34"/>
      <c r="AN718" s="34"/>
      <c r="AO718" s="34"/>
      <c r="AP718" s="34"/>
      <c r="AQ718" s="34"/>
      <c r="AR718" s="34"/>
      <c r="AS718" s="34"/>
      <c r="AT718" s="34"/>
      <c r="AU718" s="34"/>
      <c r="AV718" s="34"/>
      <c r="AW718" s="34"/>
      <c r="AX718" s="34"/>
      <c r="AY718" s="34"/>
      <c r="AZ718" s="34"/>
      <c r="BA718" s="34"/>
      <c r="BB718" s="34"/>
      <c r="BC718" s="34"/>
      <c r="BD718" s="34"/>
      <c r="BE718" s="34"/>
      <c r="BF718" s="34"/>
      <c r="BG718" s="34"/>
      <c r="BH718" s="34"/>
      <c r="BI718" s="34"/>
    </row>
    <row r="719" spans="1:61" s="183" customFormat="1" ht="20.100000000000001" customHeight="1" x14ac:dyDescent="0.15">
      <c r="A719" s="213">
        <v>709</v>
      </c>
      <c r="B719" s="136"/>
      <c r="C719" s="258"/>
      <c r="D719" s="258"/>
      <c r="E719" s="258"/>
      <c r="F719" s="258"/>
      <c r="G719" s="4"/>
      <c r="H719" s="5"/>
      <c r="I719" s="212"/>
      <c r="J719" s="254" t="str">
        <f>IF($H719="","",VLOOKUP($H719,TSギフト商品コード!$A$1:$H$10000,2,0))</f>
        <v/>
      </c>
      <c r="K719" s="184" t="str">
        <f>IF($H719="","",IF(EXACT(ASC(VLOOKUP($H719,TSギフト商品コード!$A$1:$H$10000,8,0)),1),VLOOKUP($H719,TSギフト商品コード!$A$1:$H$10000,3,0),ROUNDDOWN((1-$I$6)*VLOOKUP($H719,TSギフト商品コード!$A$1:$H$10000,3,0),0)))</f>
        <v/>
      </c>
      <c r="L719" s="185" t="str">
        <f t="shared" si="11"/>
        <v/>
      </c>
      <c r="M719" s="288"/>
      <c r="N719" s="5"/>
      <c r="O719" s="5"/>
      <c r="P719" s="5"/>
      <c r="Q719" s="5"/>
      <c r="R719" s="256"/>
      <c r="S719" s="256"/>
      <c r="T719" s="5"/>
      <c r="U719" s="5"/>
      <c r="V719" s="265"/>
      <c r="W719" s="34"/>
      <c r="X719" s="211" t="str">
        <f>IF($H719="","",IF(EXACT(ASC(VLOOKUP($H719,TSギフト商品コード!$A$2:$H$10000,8,0)),1),VLOOKUP($H719,TSギフト商品コード!$A$2:$H$10000,4,0),IF($I$6=0%,VLOOKUP($H719,TSギフト商品コード!$A$2:$H$10000,4,0),IF($I$6=3%,VLOOKUP($H719,TSギフト商品コード!$A$2:$H$10000,5,0),IF($I$6=5%,VLOOKUP($H719,TSギフト商品コード!$A$2:$H$10000,6,0),IF($I$6=10%,VLOOKUP($H719,TSギフト商品コード!$A$2:$H$10000,7,0),""))))))</f>
        <v/>
      </c>
      <c r="Y719" s="34"/>
      <c r="Z719" s="34"/>
      <c r="AA719" s="34"/>
      <c r="AB719" s="34"/>
      <c r="AC719" s="34"/>
      <c r="AD719" s="34"/>
      <c r="AE719" s="34"/>
      <c r="AF719" s="34"/>
      <c r="AG719" s="34"/>
      <c r="AH719" s="34"/>
      <c r="AI719" s="34"/>
      <c r="AJ719" s="34"/>
      <c r="AK719" s="34"/>
      <c r="AL719" s="34"/>
      <c r="AM719" s="34"/>
      <c r="AN719" s="34"/>
      <c r="AO719" s="34"/>
      <c r="AP719" s="34"/>
      <c r="AQ719" s="34"/>
      <c r="AR719" s="34"/>
      <c r="AS719" s="34"/>
      <c r="AT719" s="34"/>
      <c r="AU719" s="34"/>
      <c r="AV719" s="34"/>
      <c r="AW719" s="34"/>
      <c r="AX719" s="34"/>
      <c r="AY719" s="34"/>
      <c r="AZ719" s="34"/>
      <c r="BA719" s="34"/>
      <c r="BB719" s="34"/>
      <c r="BC719" s="34"/>
      <c r="BD719" s="34"/>
      <c r="BE719" s="34"/>
      <c r="BF719" s="34"/>
      <c r="BG719" s="34"/>
      <c r="BH719" s="34"/>
      <c r="BI719" s="34"/>
    </row>
    <row r="720" spans="1:61" s="183" customFormat="1" ht="20.100000000000001" customHeight="1" x14ac:dyDescent="0.15">
      <c r="A720" s="213">
        <v>710</v>
      </c>
      <c r="B720" s="136"/>
      <c r="C720" s="258"/>
      <c r="D720" s="258"/>
      <c r="E720" s="258"/>
      <c r="F720" s="258"/>
      <c r="G720" s="4"/>
      <c r="H720" s="5"/>
      <c r="I720" s="212"/>
      <c r="J720" s="254" t="str">
        <f>IF($H720="","",VLOOKUP($H720,TSギフト商品コード!$A$1:$H$10000,2,0))</f>
        <v/>
      </c>
      <c r="K720" s="184" t="str">
        <f>IF($H720="","",IF(EXACT(ASC(VLOOKUP($H720,TSギフト商品コード!$A$1:$H$10000,8,0)),1),VLOOKUP($H720,TSギフト商品コード!$A$1:$H$10000,3,0),ROUNDDOWN((1-$I$6)*VLOOKUP($H720,TSギフト商品コード!$A$1:$H$10000,3,0),0)))</f>
        <v/>
      </c>
      <c r="L720" s="185" t="str">
        <f t="shared" si="11"/>
        <v/>
      </c>
      <c r="M720" s="288"/>
      <c r="N720" s="5"/>
      <c r="O720" s="5"/>
      <c r="P720" s="5"/>
      <c r="Q720" s="5"/>
      <c r="R720" s="256"/>
      <c r="S720" s="256"/>
      <c r="T720" s="5"/>
      <c r="U720" s="5"/>
      <c r="V720" s="265"/>
      <c r="W720" s="34"/>
      <c r="X720" s="211" t="str">
        <f>IF($H720="","",IF(EXACT(ASC(VLOOKUP($H720,TSギフト商品コード!$A$2:$H$10000,8,0)),1),VLOOKUP($H720,TSギフト商品コード!$A$2:$H$10000,4,0),IF($I$6=0%,VLOOKUP($H720,TSギフト商品コード!$A$2:$H$10000,4,0),IF($I$6=3%,VLOOKUP($H720,TSギフト商品コード!$A$2:$H$10000,5,0),IF($I$6=5%,VLOOKUP($H720,TSギフト商品コード!$A$2:$H$10000,6,0),IF($I$6=10%,VLOOKUP($H720,TSギフト商品コード!$A$2:$H$10000,7,0),""))))))</f>
        <v/>
      </c>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34"/>
      <c r="AV720" s="34"/>
      <c r="AW720" s="34"/>
      <c r="AX720" s="34"/>
      <c r="AY720" s="34"/>
      <c r="AZ720" s="34"/>
      <c r="BA720" s="34"/>
      <c r="BB720" s="34"/>
      <c r="BC720" s="34"/>
      <c r="BD720" s="34"/>
      <c r="BE720" s="34"/>
      <c r="BF720" s="34"/>
      <c r="BG720" s="34"/>
      <c r="BH720" s="34"/>
      <c r="BI720" s="34"/>
    </row>
    <row r="721" spans="1:61" s="183" customFormat="1" ht="20.100000000000001" customHeight="1" x14ac:dyDescent="0.15">
      <c r="A721" s="213">
        <v>711</v>
      </c>
      <c r="B721" s="136"/>
      <c r="C721" s="258"/>
      <c r="D721" s="258"/>
      <c r="E721" s="258"/>
      <c r="F721" s="258"/>
      <c r="G721" s="4"/>
      <c r="H721" s="5"/>
      <c r="I721" s="212"/>
      <c r="J721" s="254" t="str">
        <f>IF($H721="","",VLOOKUP($H721,TSギフト商品コード!$A$1:$H$10000,2,0))</f>
        <v/>
      </c>
      <c r="K721" s="184" t="str">
        <f>IF($H721="","",IF(EXACT(ASC(VLOOKUP($H721,TSギフト商品コード!$A$1:$H$10000,8,0)),1),VLOOKUP($H721,TSギフト商品コード!$A$1:$H$10000,3,0),ROUNDDOWN((1-$I$6)*VLOOKUP($H721,TSギフト商品コード!$A$1:$H$10000,3,0),0)))</f>
        <v/>
      </c>
      <c r="L721" s="185" t="str">
        <f t="shared" si="11"/>
        <v/>
      </c>
      <c r="M721" s="288"/>
      <c r="N721" s="5"/>
      <c r="O721" s="5"/>
      <c r="P721" s="5"/>
      <c r="Q721" s="5"/>
      <c r="R721" s="256"/>
      <c r="S721" s="256"/>
      <c r="T721" s="5"/>
      <c r="U721" s="5"/>
      <c r="V721" s="265"/>
      <c r="W721" s="34"/>
      <c r="X721" s="211" t="str">
        <f>IF($H721="","",IF(EXACT(ASC(VLOOKUP($H721,TSギフト商品コード!$A$2:$H$10000,8,0)),1),VLOOKUP($H721,TSギフト商品コード!$A$2:$H$10000,4,0),IF($I$6=0%,VLOOKUP($H721,TSギフト商品コード!$A$2:$H$10000,4,0),IF($I$6=3%,VLOOKUP($H721,TSギフト商品コード!$A$2:$H$10000,5,0),IF($I$6=5%,VLOOKUP($H721,TSギフト商品コード!$A$2:$H$10000,6,0),IF($I$6=10%,VLOOKUP($H721,TSギフト商品コード!$A$2:$H$10000,7,0),""))))))</f>
        <v/>
      </c>
      <c r="Y721" s="34"/>
      <c r="Z721" s="34"/>
      <c r="AA721" s="34"/>
      <c r="AB721" s="34"/>
      <c r="AC721" s="34"/>
      <c r="AD721" s="34"/>
      <c r="AE721" s="34"/>
      <c r="AF721" s="34"/>
      <c r="AG721" s="34"/>
      <c r="AH721" s="34"/>
      <c r="AI721" s="34"/>
      <c r="AJ721" s="34"/>
      <c r="AK721" s="34"/>
      <c r="AL721" s="34"/>
      <c r="AM721" s="34"/>
      <c r="AN721" s="34"/>
      <c r="AO721" s="34"/>
      <c r="AP721" s="34"/>
      <c r="AQ721" s="34"/>
      <c r="AR721" s="34"/>
      <c r="AS721" s="34"/>
      <c r="AT721" s="34"/>
      <c r="AU721" s="34"/>
      <c r="AV721" s="34"/>
      <c r="AW721" s="34"/>
      <c r="AX721" s="34"/>
      <c r="AY721" s="34"/>
      <c r="AZ721" s="34"/>
      <c r="BA721" s="34"/>
      <c r="BB721" s="34"/>
      <c r="BC721" s="34"/>
      <c r="BD721" s="34"/>
      <c r="BE721" s="34"/>
      <c r="BF721" s="34"/>
      <c r="BG721" s="34"/>
      <c r="BH721" s="34"/>
      <c r="BI721" s="34"/>
    </row>
    <row r="722" spans="1:61" s="183" customFormat="1" ht="20.100000000000001" customHeight="1" x14ac:dyDescent="0.15">
      <c r="A722" s="213">
        <v>712</v>
      </c>
      <c r="B722" s="136"/>
      <c r="C722" s="258"/>
      <c r="D722" s="258"/>
      <c r="E722" s="258"/>
      <c r="F722" s="258"/>
      <c r="G722" s="4"/>
      <c r="H722" s="5"/>
      <c r="I722" s="212"/>
      <c r="J722" s="254" t="str">
        <f>IF($H722="","",VLOOKUP($H722,TSギフト商品コード!$A$1:$H$10000,2,0))</f>
        <v/>
      </c>
      <c r="K722" s="184" t="str">
        <f>IF($H722="","",IF(EXACT(ASC(VLOOKUP($H722,TSギフト商品コード!$A$1:$H$10000,8,0)),1),VLOOKUP($H722,TSギフト商品コード!$A$1:$H$10000,3,0),ROUNDDOWN((1-$I$6)*VLOOKUP($H722,TSギフト商品コード!$A$1:$H$10000,3,0),0)))</f>
        <v/>
      </c>
      <c r="L722" s="185" t="str">
        <f t="shared" si="11"/>
        <v/>
      </c>
      <c r="M722" s="288"/>
      <c r="N722" s="5"/>
      <c r="O722" s="5"/>
      <c r="P722" s="5"/>
      <c r="Q722" s="5"/>
      <c r="R722" s="256"/>
      <c r="S722" s="256"/>
      <c r="T722" s="5"/>
      <c r="U722" s="5"/>
      <c r="V722" s="265"/>
      <c r="W722" s="34"/>
      <c r="X722" s="211" t="str">
        <f>IF($H722="","",IF(EXACT(ASC(VLOOKUP($H722,TSギフト商品コード!$A$2:$H$10000,8,0)),1),VLOOKUP($H722,TSギフト商品コード!$A$2:$H$10000,4,0),IF($I$6=0%,VLOOKUP($H722,TSギフト商品コード!$A$2:$H$10000,4,0),IF($I$6=3%,VLOOKUP($H722,TSギフト商品コード!$A$2:$H$10000,5,0),IF($I$6=5%,VLOOKUP($H722,TSギフト商品コード!$A$2:$H$10000,6,0),IF($I$6=10%,VLOOKUP($H722,TSギフト商品コード!$A$2:$H$10000,7,0),""))))))</f>
        <v/>
      </c>
      <c r="Y722" s="34"/>
      <c r="Z722" s="34"/>
      <c r="AA722" s="34"/>
      <c r="AB722" s="34"/>
      <c r="AC722" s="34"/>
      <c r="AD722" s="34"/>
      <c r="AE722" s="34"/>
      <c r="AF722" s="34"/>
      <c r="AG722" s="34"/>
      <c r="AH722" s="34"/>
      <c r="AI722" s="34"/>
      <c r="AJ722" s="34"/>
      <c r="AK722" s="34"/>
      <c r="AL722" s="34"/>
      <c r="AM722" s="34"/>
      <c r="AN722" s="34"/>
      <c r="AO722" s="34"/>
      <c r="AP722" s="34"/>
      <c r="AQ722" s="34"/>
      <c r="AR722" s="34"/>
      <c r="AS722" s="34"/>
      <c r="AT722" s="34"/>
      <c r="AU722" s="34"/>
      <c r="AV722" s="34"/>
      <c r="AW722" s="34"/>
      <c r="AX722" s="34"/>
      <c r="AY722" s="34"/>
      <c r="AZ722" s="34"/>
      <c r="BA722" s="34"/>
      <c r="BB722" s="34"/>
      <c r="BC722" s="34"/>
      <c r="BD722" s="34"/>
      <c r="BE722" s="34"/>
      <c r="BF722" s="34"/>
      <c r="BG722" s="34"/>
      <c r="BH722" s="34"/>
      <c r="BI722" s="34"/>
    </row>
    <row r="723" spans="1:61" s="183" customFormat="1" ht="20.100000000000001" customHeight="1" x14ac:dyDescent="0.15">
      <c r="A723" s="213">
        <v>713</v>
      </c>
      <c r="B723" s="136"/>
      <c r="C723" s="258"/>
      <c r="D723" s="258"/>
      <c r="E723" s="258"/>
      <c r="F723" s="258"/>
      <c r="G723" s="4"/>
      <c r="H723" s="5"/>
      <c r="I723" s="212"/>
      <c r="J723" s="254" t="str">
        <f>IF($H723="","",VLOOKUP($H723,TSギフト商品コード!$A$1:$H$10000,2,0))</f>
        <v/>
      </c>
      <c r="K723" s="184" t="str">
        <f>IF($H723="","",IF(EXACT(ASC(VLOOKUP($H723,TSギフト商品コード!$A$1:$H$10000,8,0)),1),VLOOKUP($H723,TSギフト商品コード!$A$1:$H$10000,3,0),ROUNDDOWN((1-$I$6)*VLOOKUP($H723,TSギフト商品コード!$A$1:$H$10000,3,0),0)))</f>
        <v/>
      </c>
      <c r="L723" s="185" t="str">
        <f t="shared" si="11"/>
        <v/>
      </c>
      <c r="M723" s="288"/>
      <c r="N723" s="5"/>
      <c r="O723" s="5"/>
      <c r="P723" s="5"/>
      <c r="Q723" s="5"/>
      <c r="R723" s="256"/>
      <c r="S723" s="256"/>
      <c r="T723" s="5"/>
      <c r="U723" s="5"/>
      <c r="V723" s="265"/>
      <c r="W723" s="34"/>
      <c r="X723" s="211" t="str">
        <f>IF($H723="","",IF(EXACT(ASC(VLOOKUP($H723,TSギフト商品コード!$A$2:$H$10000,8,0)),1),VLOOKUP($H723,TSギフト商品コード!$A$2:$H$10000,4,0),IF($I$6=0%,VLOOKUP($H723,TSギフト商品コード!$A$2:$H$10000,4,0),IF($I$6=3%,VLOOKUP($H723,TSギフト商品コード!$A$2:$H$10000,5,0),IF($I$6=5%,VLOOKUP($H723,TSギフト商品コード!$A$2:$H$10000,6,0),IF($I$6=10%,VLOOKUP($H723,TSギフト商品コード!$A$2:$H$10000,7,0),""))))))</f>
        <v/>
      </c>
      <c r="Y723" s="34"/>
      <c r="Z723" s="34"/>
      <c r="AA723" s="34"/>
      <c r="AB723" s="34"/>
      <c r="AC723" s="34"/>
      <c r="AD723" s="34"/>
      <c r="AE723" s="34"/>
      <c r="AF723" s="34"/>
      <c r="AG723" s="34"/>
      <c r="AH723" s="34"/>
      <c r="AI723" s="34"/>
      <c r="AJ723" s="34"/>
      <c r="AK723" s="34"/>
      <c r="AL723" s="34"/>
      <c r="AM723" s="34"/>
      <c r="AN723" s="34"/>
      <c r="AO723" s="34"/>
      <c r="AP723" s="34"/>
      <c r="AQ723" s="34"/>
      <c r="AR723" s="34"/>
      <c r="AS723" s="34"/>
      <c r="AT723" s="34"/>
      <c r="AU723" s="34"/>
      <c r="AV723" s="34"/>
      <c r="AW723" s="34"/>
      <c r="AX723" s="34"/>
      <c r="AY723" s="34"/>
      <c r="AZ723" s="34"/>
      <c r="BA723" s="34"/>
      <c r="BB723" s="34"/>
      <c r="BC723" s="34"/>
      <c r="BD723" s="34"/>
      <c r="BE723" s="34"/>
      <c r="BF723" s="34"/>
      <c r="BG723" s="34"/>
      <c r="BH723" s="34"/>
      <c r="BI723" s="34"/>
    </row>
    <row r="724" spans="1:61" s="183" customFormat="1" ht="20.100000000000001" customHeight="1" x14ac:dyDescent="0.15">
      <c r="A724" s="213">
        <v>714</v>
      </c>
      <c r="B724" s="136"/>
      <c r="C724" s="258"/>
      <c r="D724" s="258"/>
      <c r="E724" s="258"/>
      <c r="F724" s="258"/>
      <c r="G724" s="4"/>
      <c r="H724" s="5"/>
      <c r="I724" s="212"/>
      <c r="J724" s="254" t="str">
        <f>IF($H724="","",VLOOKUP($H724,TSギフト商品コード!$A$1:$H$10000,2,0))</f>
        <v/>
      </c>
      <c r="K724" s="184" t="str">
        <f>IF($H724="","",IF(EXACT(ASC(VLOOKUP($H724,TSギフト商品コード!$A$1:$H$10000,8,0)),1),VLOOKUP($H724,TSギフト商品コード!$A$1:$H$10000,3,0),ROUNDDOWN((1-$I$6)*VLOOKUP($H724,TSギフト商品コード!$A$1:$H$10000,3,0),0)))</f>
        <v/>
      </c>
      <c r="L724" s="185" t="str">
        <f t="shared" si="11"/>
        <v/>
      </c>
      <c r="M724" s="288"/>
      <c r="N724" s="5"/>
      <c r="O724" s="5"/>
      <c r="P724" s="5"/>
      <c r="Q724" s="5"/>
      <c r="R724" s="256"/>
      <c r="S724" s="256"/>
      <c r="T724" s="5"/>
      <c r="U724" s="5"/>
      <c r="V724" s="265"/>
      <c r="W724" s="34"/>
      <c r="X724" s="211" t="str">
        <f>IF($H724="","",IF(EXACT(ASC(VLOOKUP($H724,TSギフト商品コード!$A$2:$H$10000,8,0)),1),VLOOKUP($H724,TSギフト商品コード!$A$2:$H$10000,4,0),IF($I$6=0%,VLOOKUP($H724,TSギフト商品コード!$A$2:$H$10000,4,0),IF($I$6=3%,VLOOKUP($H724,TSギフト商品コード!$A$2:$H$10000,5,0),IF($I$6=5%,VLOOKUP($H724,TSギフト商品コード!$A$2:$H$10000,6,0),IF($I$6=10%,VLOOKUP($H724,TSギフト商品コード!$A$2:$H$10000,7,0),""))))))</f>
        <v/>
      </c>
      <c r="Y724" s="34"/>
      <c r="Z724" s="34"/>
      <c r="AA724" s="34"/>
      <c r="AB724" s="34"/>
      <c r="AC724" s="34"/>
      <c r="AD724" s="34"/>
      <c r="AE724" s="34"/>
      <c r="AF724" s="34"/>
      <c r="AG724" s="34"/>
      <c r="AH724" s="34"/>
      <c r="AI724" s="34"/>
      <c r="AJ724" s="34"/>
      <c r="AK724" s="34"/>
      <c r="AL724" s="34"/>
      <c r="AM724" s="34"/>
      <c r="AN724" s="34"/>
      <c r="AO724" s="34"/>
      <c r="AP724" s="34"/>
      <c r="AQ724" s="34"/>
      <c r="AR724" s="34"/>
      <c r="AS724" s="34"/>
      <c r="AT724" s="34"/>
      <c r="AU724" s="34"/>
      <c r="AV724" s="34"/>
      <c r="AW724" s="34"/>
      <c r="AX724" s="34"/>
      <c r="AY724" s="34"/>
      <c r="AZ724" s="34"/>
      <c r="BA724" s="34"/>
      <c r="BB724" s="34"/>
      <c r="BC724" s="34"/>
      <c r="BD724" s="34"/>
      <c r="BE724" s="34"/>
      <c r="BF724" s="34"/>
      <c r="BG724" s="34"/>
      <c r="BH724" s="34"/>
      <c r="BI724" s="34"/>
    </row>
    <row r="725" spans="1:61" s="183" customFormat="1" ht="20.100000000000001" customHeight="1" x14ac:dyDescent="0.15">
      <c r="A725" s="213">
        <v>715</v>
      </c>
      <c r="B725" s="136"/>
      <c r="C725" s="258"/>
      <c r="D725" s="258"/>
      <c r="E725" s="258"/>
      <c r="F725" s="258"/>
      <c r="G725" s="4"/>
      <c r="H725" s="5"/>
      <c r="I725" s="212"/>
      <c r="J725" s="254" t="str">
        <f>IF($H725="","",VLOOKUP($H725,TSギフト商品コード!$A$1:$H$10000,2,0))</f>
        <v/>
      </c>
      <c r="K725" s="184" t="str">
        <f>IF($H725="","",IF(EXACT(ASC(VLOOKUP($H725,TSギフト商品コード!$A$1:$H$10000,8,0)),1),VLOOKUP($H725,TSギフト商品コード!$A$1:$H$10000,3,0),ROUNDDOWN((1-$I$6)*VLOOKUP($H725,TSギフト商品コード!$A$1:$H$10000,3,0),0)))</f>
        <v/>
      </c>
      <c r="L725" s="185" t="str">
        <f t="shared" si="11"/>
        <v/>
      </c>
      <c r="M725" s="288"/>
      <c r="N725" s="5"/>
      <c r="O725" s="5"/>
      <c r="P725" s="5"/>
      <c r="Q725" s="5"/>
      <c r="R725" s="256"/>
      <c r="S725" s="256"/>
      <c r="T725" s="5"/>
      <c r="U725" s="5"/>
      <c r="V725" s="265"/>
      <c r="W725" s="34"/>
      <c r="X725" s="211" t="str">
        <f>IF($H725="","",IF(EXACT(ASC(VLOOKUP($H725,TSギフト商品コード!$A$2:$H$10000,8,0)),1),VLOOKUP($H725,TSギフト商品コード!$A$2:$H$10000,4,0),IF($I$6=0%,VLOOKUP($H725,TSギフト商品コード!$A$2:$H$10000,4,0),IF($I$6=3%,VLOOKUP($H725,TSギフト商品コード!$A$2:$H$10000,5,0),IF($I$6=5%,VLOOKUP($H725,TSギフト商品コード!$A$2:$H$10000,6,0),IF($I$6=10%,VLOOKUP($H725,TSギフト商品コード!$A$2:$H$10000,7,0),""))))))</f>
        <v/>
      </c>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34"/>
      <c r="AV725" s="34"/>
      <c r="AW725" s="34"/>
      <c r="AX725" s="34"/>
      <c r="AY725" s="34"/>
      <c r="AZ725" s="34"/>
      <c r="BA725" s="34"/>
      <c r="BB725" s="34"/>
      <c r="BC725" s="34"/>
      <c r="BD725" s="34"/>
      <c r="BE725" s="34"/>
      <c r="BF725" s="34"/>
      <c r="BG725" s="34"/>
      <c r="BH725" s="34"/>
      <c r="BI725" s="34"/>
    </row>
    <row r="726" spans="1:61" s="183" customFormat="1" ht="20.100000000000001" customHeight="1" x14ac:dyDescent="0.15">
      <c r="A726" s="213">
        <v>716</v>
      </c>
      <c r="B726" s="136"/>
      <c r="C726" s="258"/>
      <c r="D726" s="258"/>
      <c r="E726" s="258"/>
      <c r="F726" s="258"/>
      <c r="G726" s="4"/>
      <c r="H726" s="5"/>
      <c r="I726" s="212"/>
      <c r="J726" s="254" t="str">
        <f>IF($H726="","",VLOOKUP($H726,TSギフト商品コード!$A$1:$H$10000,2,0))</f>
        <v/>
      </c>
      <c r="K726" s="184" t="str">
        <f>IF($H726="","",IF(EXACT(ASC(VLOOKUP($H726,TSギフト商品コード!$A$1:$H$10000,8,0)),1),VLOOKUP($H726,TSギフト商品コード!$A$1:$H$10000,3,0),ROUNDDOWN((1-$I$6)*VLOOKUP($H726,TSギフト商品コード!$A$1:$H$10000,3,0),0)))</f>
        <v/>
      </c>
      <c r="L726" s="185" t="str">
        <f t="shared" si="11"/>
        <v/>
      </c>
      <c r="M726" s="288"/>
      <c r="N726" s="5"/>
      <c r="O726" s="5"/>
      <c r="P726" s="5"/>
      <c r="Q726" s="5"/>
      <c r="R726" s="256"/>
      <c r="S726" s="256"/>
      <c r="T726" s="5"/>
      <c r="U726" s="5"/>
      <c r="V726" s="265"/>
      <c r="W726" s="34"/>
      <c r="X726" s="211" t="str">
        <f>IF($H726="","",IF(EXACT(ASC(VLOOKUP($H726,TSギフト商品コード!$A$2:$H$10000,8,0)),1),VLOOKUP($H726,TSギフト商品コード!$A$2:$H$10000,4,0),IF($I$6=0%,VLOOKUP($H726,TSギフト商品コード!$A$2:$H$10000,4,0),IF($I$6=3%,VLOOKUP($H726,TSギフト商品コード!$A$2:$H$10000,5,0),IF($I$6=5%,VLOOKUP($H726,TSギフト商品コード!$A$2:$H$10000,6,0),IF($I$6=10%,VLOOKUP($H726,TSギフト商品コード!$A$2:$H$10000,7,0),""))))))</f>
        <v/>
      </c>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c r="BG726" s="34"/>
      <c r="BH726" s="34"/>
      <c r="BI726" s="34"/>
    </row>
    <row r="727" spans="1:61" s="183" customFormat="1" ht="20.100000000000001" customHeight="1" x14ac:dyDescent="0.15">
      <c r="A727" s="213">
        <v>717</v>
      </c>
      <c r="B727" s="136"/>
      <c r="C727" s="258"/>
      <c r="D727" s="258"/>
      <c r="E727" s="258"/>
      <c r="F727" s="258"/>
      <c r="G727" s="4"/>
      <c r="H727" s="5"/>
      <c r="I727" s="212"/>
      <c r="J727" s="254" t="str">
        <f>IF($H727="","",VLOOKUP($H727,TSギフト商品コード!$A$1:$H$10000,2,0))</f>
        <v/>
      </c>
      <c r="K727" s="184" t="str">
        <f>IF($H727="","",IF(EXACT(ASC(VLOOKUP($H727,TSギフト商品コード!$A$1:$H$10000,8,0)),1),VLOOKUP($H727,TSギフト商品コード!$A$1:$H$10000,3,0),ROUNDDOWN((1-$I$6)*VLOOKUP($H727,TSギフト商品コード!$A$1:$H$10000,3,0),0)))</f>
        <v/>
      </c>
      <c r="L727" s="185" t="str">
        <f t="shared" si="11"/>
        <v/>
      </c>
      <c r="M727" s="288"/>
      <c r="N727" s="5"/>
      <c r="O727" s="5"/>
      <c r="P727" s="5"/>
      <c r="Q727" s="5"/>
      <c r="R727" s="256"/>
      <c r="S727" s="256"/>
      <c r="T727" s="5"/>
      <c r="U727" s="5"/>
      <c r="V727" s="265"/>
      <c r="W727" s="34"/>
      <c r="X727" s="211" t="str">
        <f>IF($H727="","",IF(EXACT(ASC(VLOOKUP($H727,TSギフト商品コード!$A$2:$H$10000,8,0)),1),VLOOKUP($H727,TSギフト商品コード!$A$2:$H$10000,4,0),IF($I$6=0%,VLOOKUP($H727,TSギフト商品コード!$A$2:$H$10000,4,0),IF($I$6=3%,VLOOKUP($H727,TSギフト商品コード!$A$2:$H$10000,5,0),IF($I$6=5%,VLOOKUP($H727,TSギフト商品コード!$A$2:$H$10000,6,0),IF($I$6=10%,VLOOKUP($H727,TSギフト商品コード!$A$2:$H$10000,7,0),""))))))</f>
        <v/>
      </c>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c r="AW727" s="34"/>
      <c r="AX727" s="34"/>
      <c r="AY727" s="34"/>
      <c r="AZ727" s="34"/>
      <c r="BA727" s="34"/>
      <c r="BB727" s="34"/>
      <c r="BC727" s="34"/>
      <c r="BD727" s="34"/>
      <c r="BE727" s="34"/>
      <c r="BF727" s="34"/>
      <c r="BG727" s="34"/>
      <c r="BH727" s="34"/>
      <c r="BI727" s="34"/>
    </row>
    <row r="728" spans="1:61" s="183" customFormat="1" ht="20.100000000000001" customHeight="1" x14ac:dyDescent="0.15">
      <c r="A728" s="213">
        <v>718</v>
      </c>
      <c r="B728" s="136"/>
      <c r="C728" s="258"/>
      <c r="D728" s="258"/>
      <c r="E728" s="258"/>
      <c r="F728" s="258"/>
      <c r="G728" s="4"/>
      <c r="H728" s="5"/>
      <c r="I728" s="212"/>
      <c r="J728" s="254" t="str">
        <f>IF($H728="","",VLOOKUP($H728,TSギフト商品コード!$A$1:$H$10000,2,0))</f>
        <v/>
      </c>
      <c r="K728" s="184" t="str">
        <f>IF($H728="","",IF(EXACT(ASC(VLOOKUP($H728,TSギフト商品コード!$A$1:$H$10000,8,0)),1),VLOOKUP($H728,TSギフト商品コード!$A$1:$H$10000,3,0),ROUNDDOWN((1-$I$6)*VLOOKUP($H728,TSギフト商品コード!$A$1:$H$10000,3,0),0)))</f>
        <v/>
      </c>
      <c r="L728" s="185" t="str">
        <f t="shared" si="11"/>
        <v/>
      </c>
      <c r="M728" s="288"/>
      <c r="N728" s="5"/>
      <c r="O728" s="5"/>
      <c r="P728" s="5"/>
      <c r="Q728" s="5"/>
      <c r="R728" s="256"/>
      <c r="S728" s="256"/>
      <c r="T728" s="5"/>
      <c r="U728" s="5"/>
      <c r="V728" s="265"/>
      <c r="W728" s="34"/>
      <c r="X728" s="211" t="str">
        <f>IF($H728="","",IF(EXACT(ASC(VLOOKUP($H728,TSギフト商品コード!$A$2:$H$10000,8,0)),1),VLOOKUP($H728,TSギフト商品コード!$A$2:$H$10000,4,0),IF($I$6=0%,VLOOKUP($H728,TSギフト商品コード!$A$2:$H$10000,4,0),IF($I$6=3%,VLOOKUP($H728,TSギフト商品コード!$A$2:$H$10000,5,0),IF($I$6=5%,VLOOKUP($H728,TSギフト商品コード!$A$2:$H$10000,6,0),IF($I$6=10%,VLOOKUP($H728,TSギフト商品コード!$A$2:$H$10000,7,0),""))))))</f>
        <v/>
      </c>
      <c r="Y728" s="34"/>
      <c r="Z728" s="34"/>
      <c r="AA728" s="34"/>
      <c r="AB728" s="34"/>
      <c r="AC728" s="34"/>
      <c r="AD728" s="34"/>
      <c r="AE728" s="34"/>
      <c r="AF728" s="34"/>
      <c r="AG728" s="34"/>
      <c r="AH728" s="34"/>
      <c r="AI728" s="34"/>
      <c r="AJ728" s="34"/>
      <c r="AK728" s="34"/>
      <c r="AL728" s="34"/>
      <c r="AM728" s="34"/>
      <c r="AN728" s="34"/>
      <c r="AO728" s="34"/>
      <c r="AP728" s="34"/>
      <c r="AQ728" s="34"/>
      <c r="AR728" s="34"/>
      <c r="AS728" s="34"/>
      <c r="AT728" s="34"/>
      <c r="AU728" s="34"/>
      <c r="AV728" s="34"/>
      <c r="AW728" s="34"/>
      <c r="AX728" s="34"/>
      <c r="AY728" s="34"/>
      <c r="AZ728" s="34"/>
      <c r="BA728" s="34"/>
      <c r="BB728" s="34"/>
      <c r="BC728" s="34"/>
      <c r="BD728" s="34"/>
      <c r="BE728" s="34"/>
      <c r="BF728" s="34"/>
      <c r="BG728" s="34"/>
      <c r="BH728" s="34"/>
      <c r="BI728" s="34"/>
    </row>
    <row r="729" spans="1:61" s="183" customFormat="1" ht="20.100000000000001" customHeight="1" x14ac:dyDescent="0.15">
      <c r="A729" s="213">
        <v>719</v>
      </c>
      <c r="B729" s="136"/>
      <c r="C729" s="258"/>
      <c r="D729" s="258"/>
      <c r="E729" s="258"/>
      <c r="F729" s="258"/>
      <c r="G729" s="4"/>
      <c r="H729" s="5"/>
      <c r="I729" s="212"/>
      <c r="J729" s="254" t="str">
        <f>IF($H729="","",VLOOKUP($H729,TSギフト商品コード!$A$1:$H$10000,2,0))</f>
        <v/>
      </c>
      <c r="K729" s="184" t="str">
        <f>IF($H729="","",IF(EXACT(ASC(VLOOKUP($H729,TSギフト商品コード!$A$1:$H$10000,8,0)),1),VLOOKUP($H729,TSギフト商品コード!$A$1:$H$10000,3,0),ROUNDDOWN((1-$I$6)*VLOOKUP($H729,TSギフト商品コード!$A$1:$H$10000,3,0),0)))</f>
        <v/>
      </c>
      <c r="L729" s="185" t="str">
        <f t="shared" si="11"/>
        <v/>
      </c>
      <c r="M729" s="288"/>
      <c r="N729" s="5"/>
      <c r="O729" s="5"/>
      <c r="P729" s="5"/>
      <c r="Q729" s="5"/>
      <c r="R729" s="256"/>
      <c r="S729" s="256"/>
      <c r="T729" s="5"/>
      <c r="U729" s="5"/>
      <c r="V729" s="265"/>
      <c r="W729" s="34"/>
      <c r="X729" s="211" t="str">
        <f>IF($H729="","",IF(EXACT(ASC(VLOOKUP($H729,TSギフト商品コード!$A$2:$H$10000,8,0)),1),VLOOKUP($H729,TSギフト商品コード!$A$2:$H$10000,4,0),IF($I$6=0%,VLOOKUP($H729,TSギフト商品コード!$A$2:$H$10000,4,0),IF($I$6=3%,VLOOKUP($H729,TSギフト商品コード!$A$2:$H$10000,5,0),IF($I$6=5%,VLOOKUP($H729,TSギフト商品コード!$A$2:$H$10000,6,0),IF($I$6=10%,VLOOKUP($H729,TSギフト商品コード!$A$2:$H$10000,7,0),""))))))</f>
        <v/>
      </c>
      <c r="Y729" s="34"/>
      <c r="Z729" s="34"/>
      <c r="AA729" s="34"/>
      <c r="AB729" s="34"/>
      <c r="AC729" s="34"/>
      <c r="AD729" s="34"/>
      <c r="AE729" s="34"/>
      <c r="AF729" s="34"/>
      <c r="AG729" s="34"/>
      <c r="AH729" s="34"/>
      <c r="AI729" s="34"/>
      <c r="AJ729" s="34"/>
      <c r="AK729" s="34"/>
      <c r="AL729" s="34"/>
      <c r="AM729" s="34"/>
      <c r="AN729" s="34"/>
      <c r="AO729" s="34"/>
      <c r="AP729" s="34"/>
      <c r="AQ729" s="34"/>
      <c r="AR729" s="34"/>
      <c r="AS729" s="34"/>
      <c r="AT729" s="34"/>
      <c r="AU729" s="34"/>
      <c r="AV729" s="34"/>
      <c r="AW729" s="34"/>
      <c r="AX729" s="34"/>
      <c r="AY729" s="34"/>
      <c r="AZ729" s="34"/>
      <c r="BA729" s="34"/>
      <c r="BB729" s="34"/>
      <c r="BC729" s="34"/>
      <c r="BD729" s="34"/>
      <c r="BE729" s="34"/>
      <c r="BF729" s="34"/>
      <c r="BG729" s="34"/>
      <c r="BH729" s="34"/>
      <c r="BI729" s="34"/>
    </row>
    <row r="730" spans="1:61" s="183" customFormat="1" ht="20.100000000000001" customHeight="1" x14ac:dyDescent="0.15">
      <c r="A730" s="213">
        <v>720</v>
      </c>
      <c r="B730" s="136"/>
      <c r="C730" s="258"/>
      <c r="D730" s="258"/>
      <c r="E730" s="258"/>
      <c r="F730" s="258"/>
      <c r="G730" s="4"/>
      <c r="H730" s="5"/>
      <c r="I730" s="212"/>
      <c r="J730" s="254" t="str">
        <f>IF($H730="","",VLOOKUP($H730,TSギフト商品コード!$A$1:$H$10000,2,0))</f>
        <v/>
      </c>
      <c r="K730" s="184" t="str">
        <f>IF($H730="","",IF(EXACT(ASC(VLOOKUP($H730,TSギフト商品コード!$A$1:$H$10000,8,0)),1),VLOOKUP($H730,TSギフト商品コード!$A$1:$H$10000,3,0),ROUNDDOWN((1-$I$6)*VLOOKUP($H730,TSギフト商品コード!$A$1:$H$10000,3,0),0)))</f>
        <v/>
      </c>
      <c r="L730" s="185" t="str">
        <f t="shared" si="11"/>
        <v/>
      </c>
      <c r="M730" s="288"/>
      <c r="N730" s="5"/>
      <c r="O730" s="5"/>
      <c r="P730" s="5"/>
      <c r="Q730" s="5"/>
      <c r="R730" s="256"/>
      <c r="S730" s="256"/>
      <c r="T730" s="5"/>
      <c r="U730" s="5"/>
      <c r="V730" s="265"/>
      <c r="W730" s="34"/>
      <c r="X730" s="211" t="str">
        <f>IF($H730="","",IF(EXACT(ASC(VLOOKUP($H730,TSギフト商品コード!$A$2:$H$10000,8,0)),1),VLOOKUP($H730,TSギフト商品コード!$A$2:$H$10000,4,0),IF($I$6=0%,VLOOKUP($H730,TSギフト商品コード!$A$2:$H$10000,4,0),IF($I$6=3%,VLOOKUP($H730,TSギフト商品コード!$A$2:$H$10000,5,0),IF($I$6=5%,VLOOKUP($H730,TSギフト商品コード!$A$2:$H$10000,6,0),IF($I$6=10%,VLOOKUP($H730,TSギフト商品コード!$A$2:$H$10000,7,0),""))))))</f>
        <v/>
      </c>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c r="BG730" s="34"/>
      <c r="BH730" s="34"/>
      <c r="BI730" s="34"/>
    </row>
    <row r="731" spans="1:61" s="183" customFormat="1" ht="20.100000000000001" customHeight="1" x14ac:dyDescent="0.15">
      <c r="A731" s="213">
        <v>721</v>
      </c>
      <c r="B731" s="136"/>
      <c r="C731" s="258"/>
      <c r="D731" s="258"/>
      <c r="E731" s="258"/>
      <c r="F731" s="258"/>
      <c r="G731" s="4"/>
      <c r="H731" s="5"/>
      <c r="I731" s="212"/>
      <c r="J731" s="254" t="str">
        <f>IF($H731="","",VLOOKUP($H731,TSギフト商品コード!$A$1:$H$10000,2,0))</f>
        <v/>
      </c>
      <c r="K731" s="184" t="str">
        <f>IF($H731="","",IF(EXACT(ASC(VLOOKUP($H731,TSギフト商品コード!$A$1:$H$10000,8,0)),1),VLOOKUP($H731,TSギフト商品コード!$A$1:$H$10000,3,0),ROUNDDOWN((1-$I$6)*VLOOKUP($H731,TSギフト商品コード!$A$1:$H$10000,3,0),0)))</f>
        <v/>
      </c>
      <c r="L731" s="185" t="str">
        <f t="shared" si="11"/>
        <v/>
      </c>
      <c r="M731" s="288"/>
      <c r="N731" s="5"/>
      <c r="O731" s="5"/>
      <c r="P731" s="5"/>
      <c r="Q731" s="5"/>
      <c r="R731" s="256"/>
      <c r="S731" s="256"/>
      <c r="T731" s="5"/>
      <c r="U731" s="5"/>
      <c r="V731" s="265"/>
      <c r="W731" s="34"/>
      <c r="X731" s="211" t="str">
        <f>IF($H731="","",IF(EXACT(ASC(VLOOKUP($H731,TSギフト商品コード!$A$2:$H$10000,8,0)),1),VLOOKUP($H731,TSギフト商品コード!$A$2:$H$10000,4,0),IF($I$6=0%,VLOOKUP($H731,TSギフト商品コード!$A$2:$H$10000,4,0),IF($I$6=3%,VLOOKUP($H731,TSギフト商品コード!$A$2:$H$10000,5,0),IF($I$6=5%,VLOOKUP($H731,TSギフト商品コード!$A$2:$H$10000,6,0),IF($I$6=10%,VLOOKUP($H731,TSギフト商品コード!$A$2:$H$10000,7,0),""))))))</f>
        <v/>
      </c>
      <c r="Y731" s="34"/>
      <c r="Z731" s="34"/>
      <c r="AA731" s="34"/>
      <c r="AB731" s="34"/>
      <c r="AC731" s="34"/>
      <c r="AD731" s="34"/>
      <c r="AE731" s="34"/>
      <c r="AF731" s="34"/>
      <c r="AG731" s="34"/>
      <c r="AH731" s="34"/>
      <c r="AI731" s="34"/>
      <c r="AJ731" s="34"/>
      <c r="AK731" s="34"/>
      <c r="AL731" s="34"/>
      <c r="AM731" s="34"/>
      <c r="AN731" s="34"/>
      <c r="AO731" s="34"/>
      <c r="AP731" s="34"/>
      <c r="AQ731" s="34"/>
      <c r="AR731" s="34"/>
      <c r="AS731" s="34"/>
      <c r="AT731" s="34"/>
      <c r="AU731" s="34"/>
      <c r="AV731" s="34"/>
      <c r="AW731" s="34"/>
      <c r="AX731" s="34"/>
      <c r="AY731" s="34"/>
      <c r="AZ731" s="34"/>
      <c r="BA731" s="34"/>
      <c r="BB731" s="34"/>
      <c r="BC731" s="34"/>
      <c r="BD731" s="34"/>
      <c r="BE731" s="34"/>
      <c r="BF731" s="34"/>
      <c r="BG731" s="34"/>
      <c r="BH731" s="34"/>
      <c r="BI731" s="34"/>
    </row>
    <row r="732" spans="1:61" s="183" customFormat="1" ht="20.100000000000001" customHeight="1" x14ac:dyDescent="0.15">
      <c r="A732" s="213">
        <v>722</v>
      </c>
      <c r="B732" s="136"/>
      <c r="C732" s="258"/>
      <c r="D732" s="258"/>
      <c r="E732" s="258"/>
      <c r="F732" s="258"/>
      <c r="G732" s="4"/>
      <c r="H732" s="5"/>
      <c r="I732" s="212"/>
      <c r="J732" s="254" t="str">
        <f>IF($H732="","",VLOOKUP($H732,TSギフト商品コード!$A$1:$H$10000,2,0))</f>
        <v/>
      </c>
      <c r="K732" s="184" t="str">
        <f>IF($H732="","",IF(EXACT(ASC(VLOOKUP($H732,TSギフト商品コード!$A$1:$H$10000,8,0)),1),VLOOKUP($H732,TSギフト商品コード!$A$1:$H$10000,3,0),ROUNDDOWN((1-$I$6)*VLOOKUP($H732,TSギフト商品コード!$A$1:$H$10000,3,0),0)))</f>
        <v/>
      </c>
      <c r="L732" s="185" t="str">
        <f t="shared" si="11"/>
        <v/>
      </c>
      <c r="M732" s="288"/>
      <c r="N732" s="5"/>
      <c r="O732" s="5"/>
      <c r="P732" s="5"/>
      <c r="Q732" s="5"/>
      <c r="R732" s="256"/>
      <c r="S732" s="256"/>
      <c r="T732" s="5"/>
      <c r="U732" s="5"/>
      <c r="V732" s="265"/>
      <c r="W732" s="34"/>
      <c r="X732" s="211" t="str">
        <f>IF($H732="","",IF(EXACT(ASC(VLOOKUP($H732,TSギフト商品コード!$A$2:$H$10000,8,0)),1),VLOOKUP($H732,TSギフト商品コード!$A$2:$H$10000,4,0),IF($I$6=0%,VLOOKUP($H732,TSギフト商品コード!$A$2:$H$10000,4,0),IF($I$6=3%,VLOOKUP($H732,TSギフト商品コード!$A$2:$H$10000,5,0),IF($I$6=5%,VLOOKUP($H732,TSギフト商品コード!$A$2:$H$10000,6,0),IF($I$6=10%,VLOOKUP($H732,TSギフト商品コード!$A$2:$H$10000,7,0),""))))))</f>
        <v/>
      </c>
      <c r="Y732" s="34"/>
      <c r="Z732" s="34"/>
      <c r="AA732" s="34"/>
      <c r="AB732" s="34"/>
      <c r="AC732" s="34"/>
      <c r="AD732" s="34"/>
      <c r="AE732" s="34"/>
      <c r="AF732" s="34"/>
      <c r="AG732" s="34"/>
      <c r="AH732" s="34"/>
      <c r="AI732" s="34"/>
      <c r="AJ732" s="34"/>
      <c r="AK732" s="34"/>
      <c r="AL732" s="34"/>
      <c r="AM732" s="34"/>
      <c r="AN732" s="34"/>
      <c r="AO732" s="34"/>
      <c r="AP732" s="34"/>
      <c r="AQ732" s="34"/>
      <c r="AR732" s="34"/>
      <c r="AS732" s="34"/>
      <c r="AT732" s="34"/>
      <c r="AU732" s="34"/>
      <c r="AV732" s="34"/>
      <c r="AW732" s="34"/>
      <c r="AX732" s="34"/>
      <c r="AY732" s="34"/>
      <c r="AZ732" s="34"/>
      <c r="BA732" s="34"/>
      <c r="BB732" s="34"/>
      <c r="BC732" s="34"/>
      <c r="BD732" s="34"/>
      <c r="BE732" s="34"/>
      <c r="BF732" s="34"/>
      <c r="BG732" s="34"/>
      <c r="BH732" s="34"/>
      <c r="BI732" s="34"/>
    </row>
    <row r="733" spans="1:61" s="183" customFormat="1" ht="20.100000000000001" customHeight="1" x14ac:dyDescent="0.15">
      <c r="A733" s="213">
        <v>723</v>
      </c>
      <c r="B733" s="136"/>
      <c r="C733" s="258"/>
      <c r="D733" s="258"/>
      <c r="E733" s="258"/>
      <c r="F733" s="258"/>
      <c r="G733" s="4"/>
      <c r="H733" s="5"/>
      <c r="I733" s="212"/>
      <c r="J733" s="254" t="str">
        <f>IF($H733="","",VLOOKUP($H733,TSギフト商品コード!$A$1:$H$10000,2,0))</f>
        <v/>
      </c>
      <c r="K733" s="184" t="str">
        <f>IF($H733="","",IF(EXACT(ASC(VLOOKUP($H733,TSギフト商品コード!$A$1:$H$10000,8,0)),1),VLOOKUP($H733,TSギフト商品コード!$A$1:$H$10000,3,0),ROUNDDOWN((1-$I$6)*VLOOKUP($H733,TSギフト商品コード!$A$1:$H$10000,3,0),0)))</f>
        <v/>
      </c>
      <c r="L733" s="185" t="str">
        <f t="shared" si="11"/>
        <v/>
      </c>
      <c r="M733" s="288"/>
      <c r="N733" s="5"/>
      <c r="O733" s="5"/>
      <c r="P733" s="5"/>
      <c r="Q733" s="5"/>
      <c r="R733" s="256"/>
      <c r="S733" s="256"/>
      <c r="T733" s="5"/>
      <c r="U733" s="5"/>
      <c r="V733" s="265"/>
      <c r="W733" s="34"/>
      <c r="X733" s="211" t="str">
        <f>IF($H733="","",IF(EXACT(ASC(VLOOKUP($H733,TSギフト商品コード!$A$2:$H$10000,8,0)),1),VLOOKUP($H733,TSギフト商品コード!$A$2:$H$10000,4,0),IF($I$6=0%,VLOOKUP($H733,TSギフト商品コード!$A$2:$H$10000,4,0),IF($I$6=3%,VLOOKUP($H733,TSギフト商品コード!$A$2:$H$10000,5,0),IF($I$6=5%,VLOOKUP($H733,TSギフト商品コード!$A$2:$H$10000,6,0),IF($I$6=10%,VLOOKUP($H733,TSギフト商品コード!$A$2:$H$10000,7,0),""))))))</f>
        <v/>
      </c>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c r="AW733" s="34"/>
      <c r="AX733" s="34"/>
      <c r="AY733" s="34"/>
      <c r="AZ733" s="34"/>
      <c r="BA733" s="34"/>
      <c r="BB733" s="34"/>
      <c r="BC733" s="34"/>
      <c r="BD733" s="34"/>
      <c r="BE733" s="34"/>
      <c r="BF733" s="34"/>
      <c r="BG733" s="34"/>
      <c r="BH733" s="34"/>
      <c r="BI733" s="34"/>
    </row>
    <row r="734" spans="1:61" s="183" customFormat="1" ht="20.100000000000001" customHeight="1" x14ac:dyDescent="0.15">
      <c r="A734" s="213">
        <v>724</v>
      </c>
      <c r="B734" s="136"/>
      <c r="C734" s="258"/>
      <c r="D734" s="258"/>
      <c r="E734" s="258"/>
      <c r="F734" s="258"/>
      <c r="G734" s="4"/>
      <c r="H734" s="5"/>
      <c r="I734" s="212"/>
      <c r="J734" s="254" t="str">
        <f>IF($H734="","",VLOOKUP($H734,TSギフト商品コード!$A$1:$H$10000,2,0))</f>
        <v/>
      </c>
      <c r="K734" s="184" t="str">
        <f>IF($H734="","",IF(EXACT(ASC(VLOOKUP($H734,TSギフト商品コード!$A$1:$H$10000,8,0)),1),VLOOKUP($H734,TSギフト商品コード!$A$1:$H$10000,3,0),ROUNDDOWN((1-$I$6)*VLOOKUP($H734,TSギフト商品コード!$A$1:$H$10000,3,0),0)))</f>
        <v/>
      </c>
      <c r="L734" s="185" t="str">
        <f t="shared" si="11"/>
        <v/>
      </c>
      <c r="M734" s="288"/>
      <c r="N734" s="5"/>
      <c r="O734" s="5"/>
      <c r="P734" s="5"/>
      <c r="Q734" s="5"/>
      <c r="R734" s="256"/>
      <c r="S734" s="256"/>
      <c r="T734" s="5"/>
      <c r="U734" s="5"/>
      <c r="V734" s="265"/>
      <c r="W734" s="34"/>
      <c r="X734" s="211" t="str">
        <f>IF($H734="","",IF(EXACT(ASC(VLOOKUP($H734,TSギフト商品コード!$A$2:$H$10000,8,0)),1),VLOOKUP($H734,TSギフト商品コード!$A$2:$H$10000,4,0),IF($I$6=0%,VLOOKUP($H734,TSギフト商品コード!$A$2:$H$10000,4,0),IF($I$6=3%,VLOOKUP($H734,TSギフト商品コード!$A$2:$H$10000,5,0),IF($I$6=5%,VLOOKUP($H734,TSギフト商品コード!$A$2:$H$10000,6,0),IF($I$6=10%,VLOOKUP($H734,TSギフト商品コード!$A$2:$H$10000,7,0),""))))))</f>
        <v/>
      </c>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c r="AW734" s="34"/>
      <c r="AX734" s="34"/>
      <c r="AY734" s="34"/>
      <c r="AZ734" s="34"/>
      <c r="BA734" s="34"/>
      <c r="BB734" s="34"/>
      <c r="BC734" s="34"/>
      <c r="BD734" s="34"/>
      <c r="BE734" s="34"/>
      <c r="BF734" s="34"/>
      <c r="BG734" s="34"/>
      <c r="BH734" s="34"/>
      <c r="BI734" s="34"/>
    </row>
    <row r="735" spans="1:61" s="183" customFormat="1" ht="20.100000000000001" customHeight="1" x14ac:dyDescent="0.15">
      <c r="A735" s="213">
        <v>725</v>
      </c>
      <c r="B735" s="136"/>
      <c r="C735" s="258"/>
      <c r="D735" s="258"/>
      <c r="E735" s="258"/>
      <c r="F735" s="258"/>
      <c r="G735" s="4"/>
      <c r="H735" s="5"/>
      <c r="I735" s="212"/>
      <c r="J735" s="254" t="str">
        <f>IF($H735="","",VLOOKUP($H735,TSギフト商品コード!$A$1:$H$10000,2,0))</f>
        <v/>
      </c>
      <c r="K735" s="184" t="str">
        <f>IF($H735="","",IF(EXACT(ASC(VLOOKUP($H735,TSギフト商品コード!$A$1:$H$10000,8,0)),1),VLOOKUP($H735,TSギフト商品コード!$A$1:$H$10000,3,0),ROUNDDOWN((1-$I$6)*VLOOKUP($H735,TSギフト商品コード!$A$1:$H$10000,3,0),0)))</f>
        <v/>
      </c>
      <c r="L735" s="185" t="str">
        <f t="shared" si="11"/>
        <v/>
      </c>
      <c r="M735" s="288"/>
      <c r="N735" s="5"/>
      <c r="O735" s="5"/>
      <c r="P735" s="5"/>
      <c r="Q735" s="5"/>
      <c r="R735" s="256"/>
      <c r="S735" s="256"/>
      <c r="T735" s="5"/>
      <c r="U735" s="5"/>
      <c r="V735" s="265"/>
      <c r="W735" s="34"/>
      <c r="X735" s="211" t="str">
        <f>IF($H735="","",IF(EXACT(ASC(VLOOKUP($H735,TSギフト商品コード!$A$2:$H$10000,8,0)),1),VLOOKUP($H735,TSギフト商品コード!$A$2:$H$10000,4,0),IF($I$6=0%,VLOOKUP($H735,TSギフト商品コード!$A$2:$H$10000,4,0),IF($I$6=3%,VLOOKUP($H735,TSギフト商品コード!$A$2:$H$10000,5,0),IF($I$6=5%,VLOOKUP($H735,TSギフト商品コード!$A$2:$H$10000,6,0),IF($I$6=10%,VLOOKUP($H735,TSギフト商品コード!$A$2:$H$10000,7,0),""))))))</f>
        <v/>
      </c>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c r="AW735" s="34"/>
      <c r="AX735" s="34"/>
      <c r="AY735" s="34"/>
      <c r="AZ735" s="34"/>
      <c r="BA735" s="34"/>
      <c r="BB735" s="34"/>
      <c r="BC735" s="34"/>
      <c r="BD735" s="34"/>
      <c r="BE735" s="34"/>
      <c r="BF735" s="34"/>
      <c r="BG735" s="34"/>
      <c r="BH735" s="34"/>
      <c r="BI735" s="34"/>
    </row>
    <row r="736" spans="1:61" s="183" customFormat="1" ht="20.100000000000001" customHeight="1" x14ac:dyDescent="0.15">
      <c r="A736" s="213">
        <v>726</v>
      </c>
      <c r="B736" s="136"/>
      <c r="C736" s="258"/>
      <c r="D736" s="258"/>
      <c r="E736" s="258"/>
      <c r="F736" s="258"/>
      <c r="G736" s="4"/>
      <c r="H736" s="5"/>
      <c r="I736" s="212"/>
      <c r="J736" s="254" t="str">
        <f>IF($H736="","",VLOOKUP($H736,TSギフト商品コード!$A$1:$H$10000,2,0))</f>
        <v/>
      </c>
      <c r="K736" s="184" t="str">
        <f>IF($H736="","",IF(EXACT(ASC(VLOOKUP($H736,TSギフト商品コード!$A$1:$H$10000,8,0)),1),VLOOKUP($H736,TSギフト商品コード!$A$1:$H$10000,3,0),ROUNDDOWN((1-$I$6)*VLOOKUP($H736,TSギフト商品コード!$A$1:$H$10000,3,0),0)))</f>
        <v/>
      </c>
      <c r="L736" s="185" t="str">
        <f t="shared" si="11"/>
        <v/>
      </c>
      <c r="M736" s="288"/>
      <c r="N736" s="5"/>
      <c r="O736" s="5"/>
      <c r="P736" s="5"/>
      <c r="Q736" s="5"/>
      <c r="R736" s="256"/>
      <c r="S736" s="256"/>
      <c r="T736" s="5"/>
      <c r="U736" s="5"/>
      <c r="V736" s="265"/>
      <c r="W736" s="34"/>
      <c r="X736" s="211" t="str">
        <f>IF($H736="","",IF(EXACT(ASC(VLOOKUP($H736,TSギフト商品コード!$A$2:$H$10000,8,0)),1),VLOOKUP($H736,TSギフト商品コード!$A$2:$H$10000,4,0),IF($I$6=0%,VLOOKUP($H736,TSギフト商品コード!$A$2:$H$10000,4,0),IF($I$6=3%,VLOOKUP($H736,TSギフト商品コード!$A$2:$H$10000,5,0),IF($I$6=5%,VLOOKUP($H736,TSギフト商品コード!$A$2:$H$10000,6,0),IF($I$6=10%,VLOOKUP($H736,TSギフト商品コード!$A$2:$H$10000,7,0),""))))))</f>
        <v/>
      </c>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c r="BG736" s="34"/>
      <c r="BH736" s="34"/>
      <c r="BI736" s="34"/>
    </row>
    <row r="737" spans="1:61" s="183" customFormat="1" ht="20.100000000000001" customHeight="1" x14ac:dyDescent="0.15">
      <c r="A737" s="213">
        <v>727</v>
      </c>
      <c r="B737" s="136"/>
      <c r="C737" s="258"/>
      <c r="D737" s="258"/>
      <c r="E737" s="258"/>
      <c r="F737" s="258"/>
      <c r="G737" s="4"/>
      <c r="H737" s="5"/>
      <c r="I737" s="212"/>
      <c r="J737" s="254" t="str">
        <f>IF($H737="","",VLOOKUP($H737,TSギフト商品コード!$A$1:$H$10000,2,0))</f>
        <v/>
      </c>
      <c r="K737" s="184" t="str">
        <f>IF($H737="","",IF(EXACT(ASC(VLOOKUP($H737,TSギフト商品コード!$A$1:$H$10000,8,0)),1),VLOOKUP($H737,TSギフト商品コード!$A$1:$H$10000,3,0),ROUNDDOWN((1-$I$6)*VLOOKUP($H737,TSギフト商品コード!$A$1:$H$10000,3,0),0)))</f>
        <v/>
      </c>
      <c r="L737" s="185" t="str">
        <f t="shared" si="11"/>
        <v/>
      </c>
      <c r="M737" s="288"/>
      <c r="N737" s="5"/>
      <c r="O737" s="5"/>
      <c r="P737" s="5"/>
      <c r="Q737" s="5"/>
      <c r="R737" s="256"/>
      <c r="S737" s="256"/>
      <c r="T737" s="5"/>
      <c r="U737" s="5"/>
      <c r="V737" s="265"/>
      <c r="W737" s="34"/>
      <c r="X737" s="211" t="str">
        <f>IF($H737="","",IF(EXACT(ASC(VLOOKUP($H737,TSギフト商品コード!$A$2:$H$10000,8,0)),1),VLOOKUP($H737,TSギフト商品コード!$A$2:$H$10000,4,0),IF($I$6=0%,VLOOKUP($H737,TSギフト商品コード!$A$2:$H$10000,4,0),IF($I$6=3%,VLOOKUP($H737,TSギフト商品コード!$A$2:$H$10000,5,0),IF($I$6=5%,VLOOKUP($H737,TSギフト商品コード!$A$2:$H$10000,6,0),IF($I$6=10%,VLOOKUP($H737,TSギフト商品コード!$A$2:$H$10000,7,0),""))))))</f>
        <v/>
      </c>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c r="AW737" s="34"/>
      <c r="AX737" s="34"/>
      <c r="AY737" s="34"/>
      <c r="AZ737" s="34"/>
      <c r="BA737" s="34"/>
      <c r="BB737" s="34"/>
      <c r="BC737" s="34"/>
      <c r="BD737" s="34"/>
      <c r="BE737" s="34"/>
      <c r="BF737" s="34"/>
      <c r="BG737" s="34"/>
      <c r="BH737" s="34"/>
      <c r="BI737" s="34"/>
    </row>
    <row r="738" spans="1:61" s="183" customFormat="1" ht="20.100000000000001" customHeight="1" x14ac:dyDescent="0.15">
      <c r="A738" s="213">
        <v>728</v>
      </c>
      <c r="B738" s="136"/>
      <c r="C738" s="258"/>
      <c r="D738" s="258"/>
      <c r="E738" s="258"/>
      <c r="F738" s="258"/>
      <c r="G738" s="4"/>
      <c r="H738" s="5"/>
      <c r="I738" s="212"/>
      <c r="J738" s="254" t="str">
        <f>IF($H738="","",VLOOKUP($H738,TSギフト商品コード!$A$1:$H$10000,2,0))</f>
        <v/>
      </c>
      <c r="K738" s="184" t="str">
        <f>IF($H738="","",IF(EXACT(ASC(VLOOKUP($H738,TSギフト商品コード!$A$1:$H$10000,8,0)),1),VLOOKUP($H738,TSギフト商品コード!$A$1:$H$10000,3,0),ROUNDDOWN((1-$I$6)*VLOOKUP($H738,TSギフト商品コード!$A$1:$H$10000,3,0),0)))</f>
        <v/>
      </c>
      <c r="L738" s="185" t="str">
        <f t="shared" si="11"/>
        <v/>
      </c>
      <c r="M738" s="288"/>
      <c r="N738" s="5"/>
      <c r="O738" s="5"/>
      <c r="P738" s="5"/>
      <c r="Q738" s="5"/>
      <c r="R738" s="256"/>
      <c r="S738" s="256"/>
      <c r="T738" s="5"/>
      <c r="U738" s="5"/>
      <c r="V738" s="265"/>
      <c r="W738" s="34"/>
      <c r="X738" s="211" t="str">
        <f>IF($H738="","",IF(EXACT(ASC(VLOOKUP($H738,TSギフト商品コード!$A$2:$H$10000,8,0)),1),VLOOKUP($H738,TSギフト商品コード!$A$2:$H$10000,4,0),IF($I$6=0%,VLOOKUP($H738,TSギフト商品コード!$A$2:$H$10000,4,0),IF($I$6=3%,VLOOKUP($H738,TSギフト商品コード!$A$2:$H$10000,5,0),IF($I$6=5%,VLOOKUP($H738,TSギフト商品コード!$A$2:$H$10000,6,0),IF($I$6=10%,VLOOKUP($H738,TSギフト商品コード!$A$2:$H$10000,7,0),""))))))</f>
        <v/>
      </c>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c r="AW738" s="34"/>
      <c r="AX738" s="34"/>
      <c r="AY738" s="34"/>
      <c r="AZ738" s="34"/>
      <c r="BA738" s="34"/>
      <c r="BB738" s="34"/>
      <c r="BC738" s="34"/>
      <c r="BD738" s="34"/>
      <c r="BE738" s="34"/>
      <c r="BF738" s="34"/>
      <c r="BG738" s="34"/>
      <c r="BH738" s="34"/>
      <c r="BI738" s="34"/>
    </row>
    <row r="739" spans="1:61" s="183" customFormat="1" ht="20.100000000000001" customHeight="1" x14ac:dyDescent="0.15">
      <c r="A739" s="213">
        <v>729</v>
      </c>
      <c r="B739" s="136"/>
      <c r="C739" s="258"/>
      <c r="D739" s="258"/>
      <c r="E739" s="258"/>
      <c r="F739" s="258"/>
      <c r="G739" s="4"/>
      <c r="H739" s="5"/>
      <c r="I739" s="212"/>
      <c r="J739" s="254" t="str">
        <f>IF($H739="","",VLOOKUP($H739,TSギフト商品コード!$A$1:$H$10000,2,0))</f>
        <v/>
      </c>
      <c r="K739" s="184" t="str">
        <f>IF($H739="","",IF(EXACT(ASC(VLOOKUP($H739,TSギフト商品コード!$A$1:$H$10000,8,0)),1),VLOOKUP($H739,TSギフト商品コード!$A$1:$H$10000,3,0),ROUNDDOWN((1-$I$6)*VLOOKUP($H739,TSギフト商品コード!$A$1:$H$10000,3,0),0)))</f>
        <v/>
      </c>
      <c r="L739" s="185" t="str">
        <f t="shared" si="11"/>
        <v/>
      </c>
      <c r="M739" s="288"/>
      <c r="N739" s="5"/>
      <c r="O739" s="5"/>
      <c r="P739" s="5"/>
      <c r="Q739" s="5"/>
      <c r="R739" s="256"/>
      <c r="S739" s="256"/>
      <c r="T739" s="5"/>
      <c r="U739" s="5"/>
      <c r="V739" s="265"/>
      <c r="W739" s="34"/>
      <c r="X739" s="211" t="str">
        <f>IF($H739="","",IF(EXACT(ASC(VLOOKUP($H739,TSギフト商品コード!$A$2:$H$10000,8,0)),1),VLOOKUP($H739,TSギフト商品コード!$A$2:$H$10000,4,0),IF($I$6=0%,VLOOKUP($H739,TSギフト商品コード!$A$2:$H$10000,4,0),IF($I$6=3%,VLOOKUP($H739,TSギフト商品コード!$A$2:$H$10000,5,0),IF($I$6=5%,VLOOKUP($H739,TSギフト商品コード!$A$2:$H$10000,6,0),IF($I$6=10%,VLOOKUP($H739,TSギフト商品コード!$A$2:$H$10000,7,0),""))))))</f>
        <v/>
      </c>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c r="AW739" s="34"/>
      <c r="AX739" s="34"/>
      <c r="AY739" s="34"/>
      <c r="AZ739" s="34"/>
      <c r="BA739" s="34"/>
      <c r="BB739" s="34"/>
      <c r="BC739" s="34"/>
      <c r="BD739" s="34"/>
      <c r="BE739" s="34"/>
      <c r="BF739" s="34"/>
      <c r="BG739" s="34"/>
      <c r="BH739" s="34"/>
      <c r="BI739" s="34"/>
    </row>
    <row r="740" spans="1:61" s="183" customFormat="1" ht="20.100000000000001" customHeight="1" x14ac:dyDescent="0.15">
      <c r="A740" s="213">
        <v>730</v>
      </c>
      <c r="B740" s="136"/>
      <c r="C740" s="258"/>
      <c r="D740" s="258"/>
      <c r="E740" s="258"/>
      <c r="F740" s="258"/>
      <c r="G740" s="4"/>
      <c r="H740" s="5"/>
      <c r="I740" s="212"/>
      <c r="J740" s="254" t="str">
        <f>IF($H740="","",VLOOKUP($H740,TSギフト商品コード!$A$1:$H$10000,2,0))</f>
        <v/>
      </c>
      <c r="K740" s="184" t="str">
        <f>IF($H740="","",IF(EXACT(ASC(VLOOKUP($H740,TSギフト商品コード!$A$1:$H$10000,8,0)),1),VLOOKUP($H740,TSギフト商品コード!$A$1:$H$10000,3,0),ROUNDDOWN((1-$I$6)*VLOOKUP($H740,TSギフト商品コード!$A$1:$H$10000,3,0),0)))</f>
        <v/>
      </c>
      <c r="L740" s="185" t="str">
        <f t="shared" si="11"/>
        <v/>
      </c>
      <c r="M740" s="288"/>
      <c r="N740" s="5"/>
      <c r="O740" s="5"/>
      <c r="P740" s="5"/>
      <c r="Q740" s="5"/>
      <c r="R740" s="256"/>
      <c r="S740" s="256"/>
      <c r="T740" s="5"/>
      <c r="U740" s="5"/>
      <c r="V740" s="265"/>
      <c r="W740" s="34"/>
      <c r="X740" s="211" t="str">
        <f>IF($H740="","",IF(EXACT(ASC(VLOOKUP($H740,TSギフト商品コード!$A$2:$H$10000,8,0)),1),VLOOKUP($H740,TSギフト商品コード!$A$2:$H$10000,4,0),IF($I$6=0%,VLOOKUP($H740,TSギフト商品コード!$A$2:$H$10000,4,0),IF($I$6=3%,VLOOKUP($H740,TSギフト商品コード!$A$2:$H$10000,5,0),IF($I$6=5%,VLOOKUP($H740,TSギフト商品コード!$A$2:$H$10000,6,0),IF($I$6=10%,VLOOKUP($H740,TSギフト商品コード!$A$2:$H$10000,7,0),""))))))</f>
        <v/>
      </c>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c r="AW740" s="34"/>
      <c r="AX740" s="34"/>
      <c r="AY740" s="34"/>
      <c r="AZ740" s="34"/>
      <c r="BA740" s="34"/>
      <c r="BB740" s="34"/>
      <c r="BC740" s="34"/>
      <c r="BD740" s="34"/>
      <c r="BE740" s="34"/>
      <c r="BF740" s="34"/>
      <c r="BG740" s="34"/>
      <c r="BH740" s="34"/>
      <c r="BI740" s="34"/>
    </row>
    <row r="741" spans="1:61" s="183" customFormat="1" ht="20.100000000000001" customHeight="1" x14ac:dyDescent="0.15">
      <c r="A741" s="213">
        <v>731</v>
      </c>
      <c r="B741" s="136"/>
      <c r="C741" s="258"/>
      <c r="D741" s="258"/>
      <c r="E741" s="258"/>
      <c r="F741" s="258"/>
      <c r="G741" s="4"/>
      <c r="H741" s="5"/>
      <c r="I741" s="212"/>
      <c r="J741" s="254" t="str">
        <f>IF($H741="","",VLOOKUP($H741,TSギフト商品コード!$A$1:$H$10000,2,0))</f>
        <v/>
      </c>
      <c r="K741" s="184" t="str">
        <f>IF($H741="","",IF(EXACT(ASC(VLOOKUP($H741,TSギフト商品コード!$A$1:$H$10000,8,0)),1),VLOOKUP($H741,TSギフト商品コード!$A$1:$H$10000,3,0),ROUNDDOWN((1-$I$6)*VLOOKUP($H741,TSギフト商品コード!$A$1:$H$10000,3,0),0)))</f>
        <v/>
      </c>
      <c r="L741" s="185" t="str">
        <f t="shared" si="11"/>
        <v/>
      </c>
      <c r="M741" s="288"/>
      <c r="N741" s="5"/>
      <c r="O741" s="5"/>
      <c r="P741" s="5"/>
      <c r="Q741" s="5"/>
      <c r="R741" s="256"/>
      <c r="S741" s="256"/>
      <c r="T741" s="5"/>
      <c r="U741" s="5"/>
      <c r="V741" s="265"/>
      <c r="W741" s="34"/>
      <c r="X741" s="211" t="str">
        <f>IF($H741="","",IF(EXACT(ASC(VLOOKUP($H741,TSギフト商品コード!$A$2:$H$10000,8,0)),1),VLOOKUP($H741,TSギフト商品コード!$A$2:$H$10000,4,0),IF($I$6=0%,VLOOKUP($H741,TSギフト商品コード!$A$2:$H$10000,4,0),IF($I$6=3%,VLOOKUP($H741,TSギフト商品コード!$A$2:$H$10000,5,0),IF($I$6=5%,VLOOKUP($H741,TSギフト商品コード!$A$2:$H$10000,6,0),IF($I$6=10%,VLOOKUP($H741,TSギフト商品コード!$A$2:$H$10000,7,0),""))))))</f>
        <v/>
      </c>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c r="AW741" s="34"/>
      <c r="AX741" s="34"/>
      <c r="AY741" s="34"/>
      <c r="AZ741" s="34"/>
      <c r="BA741" s="34"/>
      <c r="BB741" s="34"/>
      <c r="BC741" s="34"/>
      <c r="BD741" s="34"/>
      <c r="BE741" s="34"/>
      <c r="BF741" s="34"/>
      <c r="BG741" s="34"/>
      <c r="BH741" s="34"/>
      <c r="BI741" s="34"/>
    </row>
    <row r="742" spans="1:61" s="183" customFormat="1" ht="20.100000000000001" customHeight="1" x14ac:dyDescent="0.15">
      <c r="A742" s="213">
        <v>732</v>
      </c>
      <c r="B742" s="136"/>
      <c r="C742" s="258"/>
      <c r="D742" s="258"/>
      <c r="E742" s="258"/>
      <c r="F742" s="258"/>
      <c r="G742" s="4"/>
      <c r="H742" s="5"/>
      <c r="I742" s="212"/>
      <c r="J742" s="254" t="str">
        <f>IF($H742="","",VLOOKUP($H742,TSギフト商品コード!$A$1:$H$10000,2,0))</f>
        <v/>
      </c>
      <c r="K742" s="184" t="str">
        <f>IF($H742="","",IF(EXACT(ASC(VLOOKUP($H742,TSギフト商品コード!$A$1:$H$10000,8,0)),1),VLOOKUP($H742,TSギフト商品コード!$A$1:$H$10000,3,0),ROUNDDOWN((1-$I$6)*VLOOKUP($H742,TSギフト商品コード!$A$1:$H$10000,3,0),0)))</f>
        <v/>
      </c>
      <c r="L742" s="185" t="str">
        <f t="shared" si="11"/>
        <v/>
      </c>
      <c r="M742" s="288"/>
      <c r="N742" s="5"/>
      <c r="O742" s="5"/>
      <c r="P742" s="5"/>
      <c r="Q742" s="5"/>
      <c r="R742" s="256"/>
      <c r="S742" s="256"/>
      <c r="T742" s="5"/>
      <c r="U742" s="5"/>
      <c r="V742" s="265"/>
      <c r="W742" s="34"/>
      <c r="X742" s="211" t="str">
        <f>IF($H742="","",IF(EXACT(ASC(VLOOKUP($H742,TSギフト商品コード!$A$2:$H$10000,8,0)),1),VLOOKUP($H742,TSギフト商品コード!$A$2:$H$10000,4,0),IF($I$6=0%,VLOOKUP($H742,TSギフト商品コード!$A$2:$H$10000,4,0),IF($I$6=3%,VLOOKUP($H742,TSギフト商品コード!$A$2:$H$10000,5,0),IF($I$6=5%,VLOOKUP($H742,TSギフト商品コード!$A$2:$H$10000,6,0),IF($I$6=10%,VLOOKUP($H742,TSギフト商品コード!$A$2:$H$10000,7,0),""))))))</f>
        <v/>
      </c>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34"/>
      <c r="AV742" s="34"/>
      <c r="AW742" s="34"/>
      <c r="AX742" s="34"/>
      <c r="AY742" s="34"/>
      <c r="AZ742" s="34"/>
      <c r="BA742" s="34"/>
      <c r="BB742" s="34"/>
      <c r="BC742" s="34"/>
      <c r="BD742" s="34"/>
      <c r="BE742" s="34"/>
      <c r="BF742" s="34"/>
      <c r="BG742" s="34"/>
      <c r="BH742" s="34"/>
      <c r="BI742" s="34"/>
    </row>
    <row r="743" spans="1:61" s="183" customFormat="1" ht="20.100000000000001" customHeight="1" x14ac:dyDescent="0.15">
      <c r="A743" s="213">
        <v>733</v>
      </c>
      <c r="B743" s="136"/>
      <c r="C743" s="258"/>
      <c r="D743" s="258"/>
      <c r="E743" s="258"/>
      <c r="F743" s="258"/>
      <c r="G743" s="4"/>
      <c r="H743" s="5"/>
      <c r="I743" s="212"/>
      <c r="J743" s="254" t="str">
        <f>IF($H743="","",VLOOKUP($H743,TSギフト商品コード!$A$1:$H$10000,2,0))</f>
        <v/>
      </c>
      <c r="K743" s="184" t="str">
        <f>IF($H743="","",IF(EXACT(ASC(VLOOKUP($H743,TSギフト商品コード!$A$1:$H$10000,8,0)),1),VLOOKUP($H743,TSギフト商品コード!$A$1:$H$10000,3,0),ROUNDDOWN((1-$I$6)*VLOOKUP($H743,TSギフト商品コード!$A$1:$H$10000,3,0),0)))</f>
        <v/>
      </c>
      <c r="L743" s="185" t="str">
        <f t="shared" si="11"/>
        <v/>
      </c>
      <c r="M743" s="288"/>
      <c r="N743" s="5"/>
      <c r="O743" s="5"/>
      <c r="P743" s="5"/>
      <c r="Q743" s="5"/>
      <c r="R743" s="256"/>
      <c r="S743" s="256"/>
      <c r="T743" s="5"/>
      <c r="U743" s="5"/>
      <c r="V743" s="265"/>
      <c r="W743" s="34"/>
      <c r="X743" s="211" t="str">
        <f>IF($H743="","",IF(EXACT(ASC(VLOOKUP($H743,TSギフト商品コード!$A$2:$H$10000,8,0)),1),VLOOKUP($H743,TSギフト商品コード!$A$2:$H$10000,4,0),IF($I$6=0%,VLOOKUP($H743,TSギフト商品コード!$A$2:$H$10000,4,0),IF($I$6=3%,VLOOKUP($H743,TSギフト商品コード!$A$2:$H$10000,5,0),IF($I$6=5%,VLOOKUP($H743,TSギフト商品コード!$A$2:$H$10000,6,0),IF($I$6=10%,VLOOKUP($H743,TSギフト商品コード!$A$2:$H$10000,7,0),""))))))</f>
        <v/>
      </c>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34"/>
      <c r="AV743" s="34"/>
      <c r="AW743" s="34"/>
      <c r="AX743" s="34"/>
      <c r="AY743" s="34"/>
      <c r="AZ743" s="34"/>
      <c r="BA743" s="34"/>
      <c r="BB743" s="34"/>
      <c r="BC743" s="34"/>
      <c r="BD743" s="34"/>
      <c r="BE743" s="34"/>
      <c r="BF743" s="34"/>
      <c r="BG743" s="34"/>
      <c r="BH743" s="34"/>
      <c r="BI743" s="34"/>
    </row>
    <row r="744" spans="1:61" s="183" customFormat="1" ht="20.100000000000001" customHeight="1" x14ac:dyDescent="0.15">
      <c r="A744" s="213">
        <v>734</v>
      </c>
      <c r="B744" s="136"/>
      <c r="C744" s="258"/>
      <c r="D744" s="258"/>
      <c r="E744" s="258"/>
      <c r="F744" s="258"/>
      <c r="G744" s="4"/>
      <c r="H744" s="5"/>
      <c r="I744" s="212"/>
      <c r="J744" s="254" t="str">
        <f>IF($H744="","",VLOOKUP($H744,TSギフト商品コード!$A$1:$H$10000,2,0))</f>
        <v/>
      </c>
      <c r="K744" s="184" t="str">
        <f>IF($H744="","",IF(EXACT(ASC(VLOOKUP($H744,TSギフト商品コード!$A$1:$H$10000,8,0)),1),VLOOKUP($H744,TSギフト商品コード!$A$1:$H$10000,3,0),ROUNDDOWN((1-$I$6)*VLOOKUP($H744,TSギフト商品コード!$A$1:$H$10000,3,0),0)))</f>
        <v/>
      </c>
      <c r="L744" s="185" t="str">
        <f t="shared" si="11"/>
        <v/>
      </c>
      <c r="M744" s="288"/>
      <c r="N744" s="5"/>
      <c r="O744" s="5"/>
      <c r="P744" s="5"/>
      <c r="Q744" s="5"/>
      <c r="R744" s="256"/>
      <c r="S744" s="256"/>
      <c r="T744" s="5"/>
      <c r="U744" s="5"/>
      <c r="V744" s="265"/>
      <c r="W744" s="34"/>
      <c r="X744" s="211" t="str">
        <f>IF($H744="","",IF(EXACT(ASC(VLOOKUP($H744,TSギフト商品コード!$A$2:$H$10000,8,0)),1),VLOOKUP($H744,TSギフト商品コード!$A$2:$H$10000,4,0),IF($I$6=0%,VLOOKUP($H744,TSギフト商品コード!$A$2:$H$10000,4,0),IF($I$6=3%,VLOOKUP($H744,TSギフト商品コード!$A$2:$H$10000,5,0),IF($I$6=5%,VLOOKUP($H744,TSギフト商品コード!$A$2:$H$10000,6,0),IF($I$6=10%,VLOOKUP($H744,TSギフト商品コード!$A$2:$H$10000,7,0),""))))))</f>
        <v/>
      </c>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34"/>
      <c r="AV744" s="34"/>
      <c r="AW744" s="34"/>
      <c r="AX744" s="34"/>
      <c r="AY744" s="34"/>
      <c r="AZ744" s="34"/>
      <c r="BA744" s="34"/>
      <c r="BB744" s="34"/>
      <c r="BC744" s="34"/>
      <c r="BD744" s="34"/>
      <c r="BE744" s="34"/>
      <c r="BF744" s="34"/>
      <c r="BG744" s="34"/>
      <c r="BH744" s="34"/>
      <c r="BI744" s="34"/>
    </row>
    <row r="745" spans="1:61" s="183" customFormat="1" ht="20.100000000000001" customHeight="1" x14ac:dyDescent="0.15">
      <c r="A745" s="213">
        <v>735</v>
      </c>
      <c r="B745" s="136"/>
      <c r="C745" s="258"/>
      <c r="D745" s="258"/>
      <c r="E745" s="258"/>
      <c r="F745" s="258"/>
      <c r="G745" s="4"/>
      <c r="H745" s="5"/>
      <c r="I745" s="212"/>
      <c r="J745" s="254" t="str">
        <f>IF($H745="","",VLOOKUP($H745,TSギフト商品コード!$A$1:$H$10000,2,0))</f>
        <v/>
      </c>
      <c r="K745" s="184" t="str">
        <f>IF($H745="","",IF(EXACT(ASC(VLOOKUP($H745,TSギフト商品コード!$A$1:$H$10000,8,0)),1),VLOOKUP($H745,TSギフト商品コード!$A$1:$H$10000,3,0),ROUNDDOWN((1-$I$6)*VLOOKUP($H745,TSギフト商品コード!$A$1:$H$10000,3,0),0)))</f>
        <v/>
      </c>
      <c r="L745" s="185" t="str">
        <f t="shared" si="11"/>
        <v/>
      </c>
      <c r="M745" s="288"/>
      <c r="N745" s="5"/>
      <c r="O745" s="5"/>
      <c r="P745" s="5"/>
      <c r="Q745" s="5"/>
      <c r="R745" s="256"/>
      <c r="S745" s="256"/>
      <c r="T745" s="5"/>
      <c r="U745" s="5"/>
      <c r="V745" s="265"/>
      <c r="W745" s="34"/>
      <c r="X745" s="211" t="str">
        <f>IF($H745="","",IF(EXACT(ASC(VLOOKUP($H745,TSギフト商品コード!$A$2:$H$10000,8,0)),1),VLOOKUP($H745,TSギフト商品コード!$A$2:$H$10000,4,0),IF($I$6=0%,VLOOKUP($H745,TSギフト商品コード!$A$2:$H$10000,4,0),IF($I$6=3%,VLOOKUP($H745,TSギフト商品コード!$A$2:$H$10000,5,0),IF($I$6=5%,VLOOKUP($H745,TSギフト商品コード!$A$2:$H$10000,6,0),IF($I$6=10%,VLOOKUP($H745,TSギフト商品コード!$A$2:$H$10000,7,0),""))))))</f>
        <v/>
      </c>
      <c r="Y745" s="34"/>
      <c r="Z745" s="34"/>
      <c r="AA745" s="34"/>
      <c r="AB745" s="34"/>
      <c r="AC745" s="34"/>
      <c r="AD745" s="34"/>
      <c r="AE745" s="34"/>
      <c r="AF745" s="34"/>
      <c r="AG745" s="34"/>
      <c r="AH745" s="34"/>
      <c r="AI745" s="34"/>
      <c r="AJ745" s="34"/>
      <c r="AK745" s="34"/>
      <c r="AL745" s="34"/>
      <c r="AM745" s="34"/>
      <c r="AN745" s="34"/>
      <c r="AO745" s="34"/>
      <c r="AP745" s="34"/>
      <c r="AQ745" s="34"/>
      <c r="AR745" s="34"/>
      <c r="AS745" s="34"/>
      <c r="AT745" s="34"/>
      <c r="AU745" s="34"/>
      <c r="AV745" s="34"/>
      <c r="AW745" s="34"/>
      <c r="AX745" s="34"/>
      <c r="AY745" s="34"/>
      <c r="AZ745" s="34"/>
      <c r="BA745" s="34"/>
      <c r="BB745" s="34"/>
      <c r="BC745" s="34"/>
      <c r="BD745" s="34"/>
      <c r="BE745" s="34"/>
      <c r="BF745" s="34"/>
      <c r="BG745" s="34"/>
      <c r="BH745" s="34"/>
      <c r="BI745" s="34"/>
    </row>
    <row r="746" spans="1:61" s="183" customFormat="1" ht="20.100000000000001" customHeight="1" x14ac:dyDescent="0.15">
      <c r="A746" s="213">
        <v>736</v>
      </c>
      <c r="B746" s="136"/>
      <c r="C746" s="258"/>
      <c r="D746" s="258"/>
      <c r="E746" s="258"/>
      <c r="F746" s="258"/>
      <c r="G746" s="4"/>
      <c r="H746" s="5"/>
      <c r="I746" s="212"/>
      <c r="J746" s="254" t="str">
        <f>IF($H746="","",VLOOKUP($H746,TSギフト商品コード!$A$1:$H$10000,2,0))</f>
        <v/>
      </c>
      <c r="K746" s="184" t="str">
        <f>IF($H746="","",IF(EXACT(ASC(VLOOKUP($H746,TSギフト商品コード!$A$1:$H$10000,8,0)),1),VLOOKUP($H746,TSギフト商品コード!$A$1:$H$10000,3,0),ROUNDDOWN((1-$I$6)*VLOOKUP($H746,TSギフト商品コード!$A$1:$H$10000,3,0),0)))</f>
        <v/>
      </c>
      <c r="L746" s="185" t="str">
        <f t="shared" si="11"/>
        <v/>
      </c>
      <c r="M746" s="288"/>
      <c r="N746" s="5"/>
      <c r="O746" s="5"/>
      <c r="P746" s="5"/>
      <c r="Q746" s="5"/>
      <c r="R746" s="256"/>
      <c r="S746" s="256"/>
      <c r="T746" s="5"/>
      <c r="U746" s="5"/>
      <c r="V746" s="265"/>
      <c r="W746" s="34"/>
      <c r="X746" s="211" t="str">
        <f>IF($H746="","",IF(EXACT(ASC(VLOOKUP($H746,TSギフト商品コード!$A$2:$H$10000,8,0)),1),VLOOKUP($H746,TSギフト商品コード!$A$2:$H$10000,4,0),IF($I$6=0%,VLOOKUP($H746,TSギフト商品コード!$A$2:$H$10000,4,0),IF($I$6=3%,VLOOKUP($H746,TSギフト商品コード!$A$2:$H$10000,5,0),IF($I$6=5%,VLOOKUP($H746,TSギフト商品コード!$A$2:$H$10000,6,0),IF($I$6=10%,VLOOKUP($H746,TSギフト商品コード!$A$2:$H$10000,7,0),""))))))</f>
        <v/>
      </c>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c r="BG746" s="34"/>
      <c r="BH746" s="34"/>
      <c r="BI746" s="34"/>
    </row>
    <row r="747" spans="1:61" s="183" customFormat="1" ht="20.100000000000001" customHeight="1" x14ac:dyDescent="0.15">
      <c r="A747" s="213">
        <v>737</v>
      </c>
      <c r="B747" s="136"/>
      <c r="C747" s="258"/>
      <c r="D747" s="258"/>
      <c r="E747" s="258"/>
      <c r="F747" s="258"/>
      <c r="G747" s="4"/>
      <c r="H747" s="5"/>
      <c r="I747" s="212"/>
      <c r="J747" s="254" t="str">
        <f>IF($H747="","",VLOOKUP($H747,TSギフト商品コード!$A$1:$H$10000,2,0))</f>
        <v/>
      </c>
      <c r="K747" s="184" t="str">
        <f>IF($H747="","",IF(EXACT(ASC(VLOOKUP($H747,TSギフト商品コード!$A$1:$H$10000,8,0)),1),VLOOKUP($H747,TSギフト商品コード!$A$1:$H$10000,3,0),ROUNDDOWN((1-$I$6)*VLOOKUP($H747,TSギフト商品コード!$A$1:$H$10000,3,0),0)))</f>
        <v/>
      </c>
      <c r="L747" s="185" t="str">
        <f t="shared" si="11"/>
        <v/>
      </c>
      <c r="M747" s="288"/>
      <c r="N747" s="5"/>
      <c r="O747" s="5"/>
      <c r="P747" s="5"/>
      <c r="Q747" s="5"/>
      <c r="R747" s="256"/>
      <c r="S747" s="256"/>
      <c r="T747" s="5"/>
      <c r="U747" s="5"/>
      <c r="V747" s="265"/>
      <c r="W747" s="34"/>
      <c r="X747" s="211" t="str">
        <f>IF($H747="","",IF(EXACT(ASC(VLOOKUP($H747,TSギフト商品コード!$A$2:$H$10000,8,0)),1),VLOOKUP($H747,TSギフト商品コード!$A$2:$H$10000,4,0),IF($I$6=0%,VLOOKUP($H747,TSギフト商品コード!$A$2:$H$10000,4,0),IF($I$6=3%,VLOOKUP($H747,TSギフト商品コード!$A$2:$H$10000,5,0),IF($I$6=5%,VLOOKUP($H747,TSギフト商品コード!$A$2:$H$10000,6,0),IF($I$6=10%,VLOOKUP($H747,TSギフト商品コード!$A$2:$H$10000,7,0),""))))))</f>
        <v/>
      </c>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c r="AW747" s="34"/>
      <c r="AX747" s="34"/>
      <c r="AY747" s="34"/>
      <c r="AZ747" s="34"/>
      <c r="BA747" s="34"/>
      <c r="BB747" s="34"/>
      <c r="BC747" s="34"/>
      <c r="BD747" s="34"/>
      <c r="BE747" s="34"/>
      <c r="BF747" s="34"/>
      <c r="BG747" s="34"/>
      <c r="BH747" s="34"/>
      <c r="BI747" s="34"/>
    </row>
    <row r="748" spans="1:61" s="183" customFormat="1" ht="20.100000000000001" customHeight="1" x14ac:dyDescent="0.15">
      <c r="A748" s="213">
        <v>738</v>
      </c>
      <c r="B748" s="136"/>
      <c r="C748" s="258"/>
      <c r="D748" s="258"/>
      <c r="E748" s="258"/>
      <c r="F748" s="258"/>
      <c r="G748" s="4"/>
      <c r="H748" s="5"/>
      <c r="I748" s="212"/>
      <c r="J748" s="254" t="str">
        <f>IF($H748="","",VLOOKUP($H748,TSギフト商品コード!$A$1:$H$10000,2,0))</f>
        <v/>
      </c>
      <c r="K748" s="184" t="str">
        <f>IF($H748="","",IF(EXACT(ASC(VLOOKUP($H748,TSギフト商品コード!$A$1:$H$10000,8,0)),1),VLOOKUP($H748,TSギフト商品コード!$A$1:$H$10000,3,0),ROUNDDOWN((1-$I$6)*VLOOKUP($H748,TSギフト商品コード!$A$1:$H$10000,3,0),0)))</f>
        <v/>
      </c>
      <c r="L748" s="185" t="str">
        <f t="shared" si="11"/>
        <v/>
      </c>
      <c r="M748" s="288"/>
      <c r="N748" s="5"/>
      <c r="O748" s="5"/>
      <c r="P748" s="5"/>
      <c r="Q748" s="5"/>
      <c r="R748" s="256"/>
      <c r="S748" s="256"/>
      <c r="T748" s="5"/>
      <c r="U748" s="5"/>
      <c r="V748" s="265"/>
      <c r="W748" s="34"/>
      <c r="X748" s="211" t="str">
        <f>IF($H748="","",IF(EXACT(ASC(VLOOKUP($H748,TSギフト商品コード!$A$2:$H$10000,8,0)),1),VLOOKUP($H748,TSギフト商品コード!$A$2:$H$10000,4,0),IF($I$6=0%,VLOOKUP($H748,TSギフト商品コード!$A$2:$H$10000,4,0),IF($I$6=3%,VLOOKUP($H748,TSギフト商品コード!$A$2:$H$10000,5,0),IF($I$6=5%,VLOOKUP($H748,TSギフト商品コード!$A$2:$H$10000,6,0),IF($I$6=10%,VLOOKUP($H748,TSギフト商品コード!$A$2:$H$10000,7,0),""))))))</f>
        <v/>
      </c>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c r="AU748" s="34"/>
      <c r="AV748" s="34"/>
      <c r="AW748" s="34"/>
      <c r="AX748" s="34"/>
      <c r="AY748" s="34"/>
      <c r="AZ748" s="34"/>
      <c r="BA748" s="34"/>
      <c r="BB748" s="34"/>
      <c r="BC748" s="34"/>
      <c r="BD748" s="34"/>
      <c r="BE748" s="34"/>
      <c r="BF748" s="34"/>
      <c r="BG748" s="34"/>
      <c r="BH748" s="34"/>
      <c r="BI748" s="34"/>
    </row>
    <row r="749" spans="1:61" s="183" customFormat="1" ht="20.100000000000001" customHeight="1" x14ac:dyDescent="0.15">
      <c r="A749" s="213">
        <v>739</v>
      </c>
      <c r="B749" s="136"/>
      <c r="C749" s="258"/>
      <c r="D749" s="258"/>
      <c r="E749" s="258"/>
      <c r="F749" s="258"/>
      <c r="G749" s="4"/>
      <c r="H749" s="5"/>
      <c r="I749" s="212"/>
      <c r="J749" s="254" t="str">
        <f>IF($H749="","",VLOOKUP($H749,TSギフト商品コード!$A$1:$H$10000,2,0))</f>
        <v/>
      </c>
      <c r="K749" s="184" t="str">
        <f>IF($H749="","",IF(EXACT(ASC(VLOOKUP($H749,TSギフト商品コード!$A$1:$H$10000,8,0)),1),VLOOKUP($H749,TSギフト商品コード!$A$1:$H$10000,3,0),ROUNDDOWN((1-$I$6)*VLOOKUP($H749,TSギフト商品コード!$A$1:$H$10000,3,0),0)))</f>
        <v/>
      </c>
      <c r="L749" s="185" t="str">
        <f t="shared" si="11"/>
        <v/>
      </c>
      <c r="M749" s="288"/>
      <c r="N749" s="5"/>
      <c r="O749" s="5"/>
      <c r="P749" s="5"/>
      <c r="Q749" s="5"/>
      <c r="R749" s="256"/>
      <c r="S749" s="256"/>
      <c r="T749" s="5"/>
      <c r="U749" s="5"/>
      <c r="V749" s="265"/>
      <c r="W749" s="34"/>
      <c r="X749" s="211" t="str">
        <f>IF($H749="","",IF(EXACT(ASC(VLOOKUP($H749,TSギフト商品コード!$A$2:$H$10000,8,0)),1),VLOOKUP($H749,TSギフト商品コード!$A$2:$H$10000,4,0),IF($I$6=0%,VLOOKUP($H749,TSギフト商品コード!$A$2:$H$10000,4,0),IF($I$6=3%,VLOOKUP($H749,TSギフト商品コード!$A$2:$H$10000,5,0),IF($I$6=5%,VLOOKUP($H749,TSギフト商品コード!$A$2:$H$10000,6,0),IF($I$6=10%,VLOOKUP($H749,TSギフト商品コード!$A$2:$H$10000,7,0),""))))))</f>
        <v/>
      </c>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34"/>
      <c r="AU749" s="34"/>
      <c r="AV749" s="34"/>
      <c r="AW749" s="34"/>
      <c r="AX749" s="34"/>
      <c r="AY749" s="34"/>
      <c r="AZ749" s="34"/>
      <c r="BA749" s="34"/>
      <c r="BB749" s="34"/>
      <c r="BC749" s="34"/>
      <c r="BD749" s="34"/>
      <c r="BE749" s="34"/>
      <c r="BF749" s="34"/>
      <c r="BG749" s="34"/>
      <c r="BH749" s="34"/>
      <c r="BI749" s="34"/>
    </row>
    <row r="750" spans="1:61" s="183" customFormat="1" ht="20.100000000000001" customHeight="1" x14ac:dyDescent="0.15">
      <c r="A750" s="213">
        <v>740</v>
      </c>
      <c r="B750" s="136"/>
      <c r="C750" s="258"/>
      <c r="D750" s="258"/>
      <c r="E750" s="258"/>
      <c r="F750" s="258"/>
      <c r="G750" s="4"/>
      <c r="H750" s="5"/>
      <c r="I750" s="212"/>
      <c r="J750" s="254" t="str">
        <f>IF($H750="","",VLOOKUP($H750,TSギフト商品コード!$A$1:$H$10000,2,0))</f>
        <v/>
      </c>
      <c r="K750" s="184" t="str">
        <f>IF($H750="","",IF(EXACT(ASC(VLOOKUP($H750,TSギフト商品コード!$A$1:$H$10000,8,0)),1),VLOOKUP($H750,TSギフト商品コード!$A$1:$H$10000,3,0),ROUNDDOWN((1-$I$6)*VLOOKUP($H750,TSギフト商品コード!$A$1:$H$10000,3,0),0)))</f>
        <v/>
      </c>
      <c r="L750" s="185" t="str">
        <f t="shared" si="11"/>
        <v/>
      </c>
      <c r="M750" s="288"/>
      <c r="N750" s="5"/>
      <c r="O750" s="5"/>
      <c r="P750" s="5"/>
      <c r="Q750" s="5"/>
      <c r="R750" s="256"/>
      <c r="S750" s="256"/>
      <c r="T750" s="5"/>
      <c r="U750" s="5"/>
      <c r="V750" s="265"/>
      <c r="W750" s="34"/>
      <c r="X750" s="211" t="str">
        <f>IF($H750="","",IF(EXACT(ASC(VLOOKUP($H750,TSギフト商品コード!$A$2:$H$10000,8,0)),1),VLOOKUP($H750,TSギフト商品コード!$A$2:$H$10000,4,0),IF($I$6=0%,VLOOKUP($H750,TSギフト商品コード!$A$2:$H$10000,4,0),IF($I$6=3%,VLOOKUP($H750,TSギフト商品コード!$A$2:$H$10000,5,0),IF($I$6=5%,VLOOKUP($H750,TSギフト商品コード!$A$2:$H$10000,6,0),IF($I$6=10%,VLOOKUP($H750,TSギフト商品コード!$A$2:$H$10000,7,0),""))))))</f>
        <v/>
      </c>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c r="AU750" s="34"/>
      <c r="AV750" s="34"/>
      <c r="AW750" s="34"/>
      <c r="AX750" s="34"/>
      <c r="AY750" s="34"/>
      <c r="AZ750" s="34"/>
      <c r="BA750" s="34"/>
      <c r="BB750" s="34"/>
      <c r="BC750" s="34"/>
      <c r="BD750" s="34"/>
      <c r="BE750" s="34"/>
      <c r="BF750" s="34"/>
      <c r="BG750" s="34"/>
      <c r="BH750" s="34"/>
      <c r="BI750" s="34"/>
    </row>
    <row r="751" spans="1:61" s="183" customFormat="1" ht="20.100000000000001" customHeight="1" x14ac:dyDescent="0.15">
      <c r="A751" s="213">
        <v>741</v>
      </c>
      <c r="B751" s="136"/>
      <c r="C751" s="258"/>
      <c r="D751" s="258"/>
      <c r="E751" s="258"/>
      <c r="F751" s="258"/>
      <c r="G751" s="4"/>
      <c r="H751" s="5"/>
      <c r="I751" s="212"/>
      <c r="J751" s="254" t="str">
        <f>IF($H751="","",VLOOKUP($H751,TSギフト商品コード!$A$1:$H$10000,2,0))</f>
        <v/>
      </c>
      <c r="K751" s="184" t="str">
        <f>IF($H751="","",IF(EXACT(ASC(VLOOKUP($H751,TSギフト商品コード!$A$1:$H$10000,8,0)),1),VLOOKUP($H751,TSギフト商品コード!$A$1:$H$10000,3,0),ROUNDDOWN((1-$I$6)*VLOOKUP($H751,TSギフト商品コード!$A$1:$H$10000,3,0),0)))</f>
        <v/>
      </c>
      <c r="L751" s="185" t="str">
        <f t="shared" si="11"/>
        <v/>
      </c>
      <c r="M751" s="288"/>
      <c r="N751" s="5"/>
      <c r="O751" s="5"/>
      <c r="P751" s="5"/>
      <c r="Q751" s="5"/>
      <c r="R751" s="256"/>
      <c r="S751" s="256"/>
      <c r="T751" s="5"/>
      <c r="U751" s="5"/>
      <c r="V751" s="265"/>
      <c r="W751" s="34"/>
      <c r="X751" s="211" t="str">
        <f>IF($H751="","",IF(EXACT(ASC(VLOOKUP($H751,TSギフト商品コード!$A$2:$H$10000,8,0)),1),VLOOKUP($H751,TSギフト商品コード!$A$2:$H$10000,4,0),IF($I$6=0%,VLOOKUP($H751,TSギフト商品コード!$A$2:$H$10000,4,0),IF($I$6=3%,VLOOKUP($H751,TSギフト商品コード!$A$2:$H$10000,5,0),IF($I$6=5%,VLOOKUP($H751,TSギフト商品コード!$A$2:$H$10000,6,0),IF($I$6=10%,VLOOKUP($H751,TSギフト商品コード!$A$2:$H$10000,7,0),""))))))</f>
        <v/>
      </c>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34"/>
      <c r="AV751" s="34"/>
      <c r="AW751" s="34"/>
      <c r="AX751" s="34"/>
      <c r="AY751" s="34"/>
      <c r="AZ751" s="34"/>
      <c r="BA751" s="34"/>
      <c r="BB751" s="34"/>
      <c r="BC751" s="34"/>
      <c r="BD751" s="34"/>
      <c r="BE751" s="34"/>
      <c r="BF751" s="34"/>
      <c r="BG751" s="34"/>
      <c r="BH751" s="34"/>
      <c r="BI751" s="34"/>
    </row>
    <row r="752" spans="1:61" s="183" customFormat="1" ht="20.100000000000001" customHeight="1" x14ac:dyDescent="0.15">
      <c r="A752" s="213">
        <v>742</v>
      </c>
      <c r="B752" s="136"/>
      <c r="C752" s="258"/>
      <c r="D752" s="258"/>
      <c r="E752" s="258"/>
      <c r="F752" s="258"/>
      <c r="G752" s="4"/>
      <c r="H752" s="5"/>
      <c r="I752" s="212"/>
      <c r="J752" s="254" t="str">
        <f>IF($H752="","",VLOOKUP($H752,TSギフト商品コード!$A$1:$H$10000,2,0))</f>
        <v/>
      </c>
      <c r="K752" s="184" t="str">
        <f>IF($H752="","",IF(EXACT(ASC(VLOOKUP($H752,TSギフト商品コード!$A$1:$H$10000,8,0)),1),VLOOKUP($H752,TSギフト商品コード!$A$1:$H$10000,3,0),ROUNDDOWN((1-$I$6)*VLOOKUP($H752,TSギフト商品コード!$A$1:$H$10000,3,0),0)))</f>
        <v/>
      </c>
      <c r="L752" s="185" t="str">
        <f t="shared" si="11"/>
        <v/>
      </c>
      <c r="M752" s="288"/>
      <c r="N752" s="5"/>
      <c r="O752" s="5"/>
      <c r="P752" s="5"/>
      <c r="Q752" s="5"/>
      <c r="R752" s="256"/>
      <c r="S752" s="256"/>
      <c r="T752" s="5"/>
      <c r="U752" s="5"/>
      <c r="V752" s="265"/>
      <c r="W752" s="34"/>
      <c r="X752" s="211" t="str">
        <f>IF($H752="","",IF(EXACT(ASC(VLOOKUP($H752,TSギフト商品コード!$A$2:$H$10000,8,0)),1),VLOOKUP($H752,TSギフト商品コード!$A$2:$H$10000,4,0),IF($I$6=0%,VLOOKUP($H752,TSギフト商品コード!$A$2:$H$10000,4,0),IF($I$6=3%,VLOOKUP($H752,TSギフト商品コード!$A$2:$H$10000,5,0),IF($I$6=5%,VLOOKUP($H752,TSギフト商品コード!$A$2:$H$10000,6,0),IF($I$6=10%,VLOOKUP($H752,TSギフト商品コード!$A$2:$H$10000,7,0),""))))))</f>
        <v/>
      </c>
      <c r="Y752" s="34"/>
      <c r="Z752" s="34"/>
      <c r="AA752" s="34"/>
      <c r="AB752" s="34"/>
      <c r="AC752" s="34"/>
      <c r="AD752" s="34"/>
      <c r="AE752" s="34"/>
      <c r="AF752" s="34"/>
      <c r="AG752" s="34"/>
      <c r="AH752" s="34"/>
      <c r="AI752" s="34"/>
      <c r="AJ752" s="34"/>
      <c r="AK752" s="34"/>
      <c r="AL752" s="34"/>
      <c r="AM752" s="34"/>
      <c r="AN752" s="34"/>
      <c r="AO752" s="34"/>
      <c r="AP752" s="34"/>
      <c r="AQ752" s="34"/>
      <c r="AR752" s="34"/>
      <c r="AS752" s="34"/>
      <c r="AT752" s="34"/>
      <c r="AU752" s="34"/>
      <c r="AV752" s="34"/>
      <c r="AW752" s="34"/>
      <c r="AX752" s="34"/>
      <c r="AY752" s="34"/>
      <c r="AZ752" s="34"/>
      <c r="BA752" s="34"/>
      <c r="BB752" s="34"/>
      <c r="BC752" s="34"/>
      <c r="BD752" s="34"/>
      <c r="BE752" s="34"/>
      <c r="BF752" s="34"/>
      <c r="BG752" s="34"/>
      <c r="BH752" s="34"/>
      <c r="BI752" s="34"/>
    </row>
    <row r="753" spans="1:61" s="183" customFormat="1" ht="20.100000000000001" customHeight="1" x14ac:dyDescent="0.15">
      <c r="A753" s="213">
        <v>743</v>
      </c>
      <c r="B753" s="136"/>
      <c r="C753" s="258"/>
      <c r="D753" s="258"/>
      <c r="E753" s="258"/>
      <c r="F753" s="258"/>
      <c r="G753" s="4"/>
      <c r="H753" s="5"/>
      <c r="I753" s="212"/>
      <c r="J753" s="254" t="str">
        <f>IF($H753="","",VLOOKUP($H753,TSギフト商品コード!$A$1:$H$10000,2,0))</f>
        <v/>
      </c>
      <c r="K753" s="184" t="str">
        <f>IF($H753="","",IF(EXACT(ASC(VLOOKUP($H753,TSギフト商品コード!$A$1:$H$10000,8,0)),1),VLOOKUP($H753,TSギフト商品コード!$A$1:$H$10000,3,0),ROUNDDOWN((1-$I$6)*VLOOKUP($H753,TSギフト商品コード!$A$1:$H$10000,3,0),0)))</f>
        <v/>
      </c>
      <c r="L753" s="185" t="str">
        <f t="shared" si="11"/>
        <v/>
      </c>
      <c r="M753" s="288"/>
      <c r="N753" s="5"/>
      <c r="O753" s="5"/>
      <c r="P753" s="5"/>
      <c r="Q753" s="5"/>
      <c r="R753" s="256"/>
      <c r="S753" s="256"/>
      <c r="T753" s="5"/>
      <c r="U753" s="5"/>
      <c r="V753" s="265"/>
      <c r="W753" s="34"/>
      <c r="X753" s="211" t="str">
        <f>IF($H753="","",IF(EXACT(ASC(VLOOKUP($H753,TSギフト商品コード!$A$2:$H$10000,8,0)),1),VLOOKUP($H753,TSギフト商品コード!$A$2:$H$10000,4,0),IF($I$6=0%,VLOOKUP($H753,TSギフト商品コード!$A$2:$H$10000,4,0),IF($I$6=3%,VLOOKUP($H753,TSギフト商品コード!$A$2:$H$10000,5,0),IF($I$6=5%,VLOOKUP($H753,TSギフト商品コード!$A$2:$H$10000,6,0),IF($I$6=10%,VLOOKUP($H753,TSギフト商品コード!$A$2:$H$10000,7,0),""))))))</f>
        <v/>
      </c>
      <c r="Y753" s="34"/>
      <c r="Z753" s="34"/>
      <c r="AA753" s="34"/>
      <c r="AB753" s="34"/>
      <c r="AC753" s="34"/>
      <c r="AD753" s="34"/>
      <c r="AE753" s="34"/>
      <c r="AF753" s="34"/>
      <c r="AG753" s="34"/>
      <c r="AH753" s="34"/>
      <c r="AI753" s="34"/>
      <c r="AJ753" s="34"/>
      <c r="AK753" s="34"/>
      <c r="AL753" s="34"/>
      <c r="AM753" s="34"/>
      <c r="AN753" s="34"/>
      <c r="AO753" s="34"/>
      <c r="AP753" s="34"/>
      <c r="AQ753" s="34"/>
      <c r="AR753" s="34"/>
      <c r="AS753" s="34"/>
      <c r="AT753" s="34"/>
      <c r="AU753" s="34"/>
      <c r="AV753" s="34"/>
      <c r="AW753" s="34"/>
      <c r="AX753" s="34"/>
      <c r="AY753" s="34"/>
      <c r="AZ753" s="34"/>
      <c r="BA753" s="34"/>
      <c r="BB753" s="34"/>
      <c r="BC753" s="34"/>
      <c r="BD753" s="34"/>
      <c r="BE753" s="34"/>
      <c r="BF753" s="34"/>
      <c r="BG753" s="34"/>
      <c r="BH753" s="34"/>
      <c r="BI753" s="34"/>
    </row>
    <row r="754" spans="1:61" s="183" customFormat="1" ht="20.100000000000001" customHeight="1" x14ac:dyDescent="0.15">
      <c r="A754" s="213">
        <v>744</v>
      </c>
      <c r="B754" s="136"/>
      <c r="C754" s="258"/>
      <c r="D754" s="258"/>
      <c r="E754" s="258"/>
      <c r="F754" s="258"/>
      <c r="G754" s="4"/>
      <c r="H754" s="5"/>
      <c r="I754" s="212"/>
      <c r="J754" s="254" t="str">
        <f>IF($H754="","",VLOOKUP($H754,TSギフト商品コード!$A$1:$H$10000,2,0))</f>
        <v/>
      </c>
      <c r="K754" s="184" t="str">
        <f>IF($H754="","",IF(EXACT(ASC(VLOOKUP($H754,TSギフト商品コード!$A$1:$H$10000,8,0)),1),VLOOKUP($H754,TSギフト商品コード!$A$1:$H$10000,3,0),ROUNDDOWN((1-$I$6)*VLOOKUP($H754,TSギフト商品コード!$A$1:$H$10000,3,0),0)))</f>
        <v/>
      </c>
      <c r="L754" s="185" t="str">
        <f t="shared" si="11"/>
        <v/>
      </c>
      <c r="M754" s="288"/>
      <c r="N754" s="5"/>
      <c r="O754" s="5"/>
      <c r="P754" s="5"/>
      <c r="Q754" s="5"/>
      <c r="R754" s="256"/>
      <c r="S754" s="256"/>
      <c r="T754" s="5"/>
      <c r="U754" s="5"/>
      <c r="V754" s="265"/>
      <c r="W754" s="34"/>
      <c r="X754" s="211" t="str">
        <f>IF($H754="","",IF(EXACT(ASC(VLOOKUP($H754,TSギフト商品コード!$A$2:$H$10000,8,0)),1),VLOOKUP($H754,TSギフト商品コード!$A$2:$H$10000,4,0),IF($I$6=0%,VLOOKUP($H754,TSギフト商品コード!$A$2:$H$10000,4,0),IF($I$6=3%,VLOOKUP($H754,TSギフト商品コード!$A$2:$H$10000,5,0),IF($I$6=5%,VLOOKUP($H754,TSギフト商品コード!$A$2:$H$10000,6,0),IF($I$6=10%,VLOOKUP($H754,TSギフト商品コード!$A$2:$H$10000,7,0),""))))))</f>
        <v/>
      </c>
      <c r="Y754" s="34"/>
      <c r="Z754" s="34"/>
      <c r="AA754" s="34"/>
      <c r="AB754" s="34"/>
      <c r="AC754" s="34"/>
      <c r="AD754" s="34"/>
      <c r="AE754" s="34"/>
      <c r="AF754" s="34"/>
      <c r="AG754" s="34"/>
      <c r="AH754" s="34"/>
      <c r="AI754" s="34"/>
      <c r="AJ754" s="34"/>
      <c r="AK754" s="34"/>
      <c r="AL754" s="34"/>
      <c r="AM754" s="34"/>
      <c r="AN754" s="34"/>
      <c r="AO754" s="34"/>
      <c r="AP754" s="34"/>
      <c r="AQ754" s="34"/>
      <c r="AR754" s="34"/>
      <c r="AS754" s="34"/>
      <c r="AT754" s="34"/>
      <c r="AU754" s="34"/>
      <c r="AV754" s="34"/>
      <c r="AW754" s="34"/>
      <c r="AX754" s="34"/>
      <c r="AY754" s="34"/>
      <c r="AZ754" s="34"/>
      <c r="BA754" s="34"/>
      <c r="BB754" s="34"/>
      <c r="BC754" s="34"/>
      <c r="BD754" s="34"/>
      <c r="BE754" s="34"/>
      <c r="BF754" s="34"/>
      <c r="BG754" s="34"/>
      <c r="BH754" s="34"/>
      <c r="BI754" s="34"/>
    </row>
    <row r="755" spans="1:61" s="183" customFormat="1" ht="20.100000000000001" customHeight="1" x14ac:dyDescent="0.15">
      <c r="A755" s="213">
        <v>745</v>
      </c>
      <c r="B755" s="136"/>
      <c r="C755" s="258"/>
      <c r="D755" s="258"/>
      <c r="E755" s="258"/>
      <c r="F755" s="258"/>
      <c r="G755" s="4"/>
      <c r="H755" s="5"/>
      <c r="I755" s="212"/>
      <c r="J755" s="254" t="str">
        <f>IF($H755="","",VLOOKUP($H755,TSギフト商品コード!$A$1:$H$10000,2,0))</f>
        <v/>
      </c>
      <c r="K755" s="184" t="str">
        <f>IF($H755="","",IF(EXACT(ASC(VLOOKUP($H755,TSギフト商品コード!$A$1:$H$10000,8,0)),1),VLOOKUP($H755,TSギフト商品コード!$A$1:$H$10000,3,0),ROUNDDOWN((1-$I$6)*VLOOKUP($H755,TSギフト商品コード!$A$1:$H$10000,3,0),0)))</f>
        <v/>
      </c>
      <c r="L755" s="185" t="str">
        <f t="shared" si="11"/>
        <v/>
      </c>
      <c r="M755" s="288"/>
      <c r="N755" s="5"/>
      <c r="O755" s="5"/>
      <c r="P755" s="5"/>
      <c r="Q755" s="5"/>
      <c r="R755" s="256"/>
      <c r="S755" s="256"/>
      <c r="T755" s="5"/>
      <c r="U755" s="5"/>
      <c r="V755" s="265"/>
      <c r="W755" s="34"/>
      <c r="X755" s="211" t="str">
        <f>IF($H755="","",IF(EXACT(ASC(VLOOKUP($H755,TSギフト商品コード!$A$2:$H$10000,8,0)),1),VLOOKUP($H755,TSギフト商品コード!$A$2:$H$10000,4,0),IF($I$6=0%,VLOOKUP($H755,TSギフト商品コード!$A$2:$H$10000,4,0),IF($I$6=3%,VLOOKUP($H755,TSギフト商品コード!$A$2:$H$10000,5,0),IF($I$6=5%,VLOOKUP($H755,TSギフト商品コード!$A$2:$H$10000,6,0),IF($I$6=10%,VLOOKUP($H755,TSギフト商品コード!$A$2:$H$10000,7,0),""))))))</f>
        <v/>
      </c>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c r="AU755" s="34"/>
      <c r="AV755" s="34"/>
      <c r="AW755" s="34"/>
      <c r="AX755" s="34"/>
      <c r="AY755" s="34"/>
      <c r="AZ755" s="34"/>
      <c r="BA755" s="34"/>
      <c r="BB755" s="34"/>
      <c r="BC755" s="34"/>
      <c r="BD755" s="34"/>
      <c r="BE755" s="34"/>
      <c r="BF755" s="34"/>
      <c r="BG755" s="34"/>
      <c r="BH755" s="34"/>
      <c r="BI755" s="34"/>
    </row>
    <row r="756" spans="1:61" s="183" customFormat="1" ht="20.100000000000001" customHeight="1" x14ac:dyDescent="0.15">
      <c r="A756" s="213">
        <v>746</v>
      </c>
      <c r="B756" s="136"/>
      <c r="C756" s="258"/>
      <c r="D756" s="258"/>
      <c r="E756" s="258"/>
      <c r="F756" s="258"/>
      <c r="G756" s="4"/>
      <c r="H756" s="5"/>
      <c r="I756" s="212"/>
      <c r="J756" s="254" t="str">
        <f>IF($H756="","",VLOOKUP($H756,TSギフト商品コード!$A$1:$H$10000,2,0))</f>
        <v/>
      </c>
      <c r="K756" s="184" t="str">
        <f>IF($H756="","",IF(EXACT(ASC(VLOOKUP($H756,TSギフト商品コード!$A$1:$H$10000,8,0)),1),VLOOKUP($H756,TSギフト商品コード!$A$1:$H$10000,3,0),ROUNDDOWN((1-$I$6)*VLOOKUP($H756,TSギフト商品コード!$A$1:$H$10000,3,0),0)))</f>
        <v/>
      </c>
      <c r="L756" s="185" t="str">
        <f t="shared" si="11"/>
        <v/>
      </c>
      <c r="M756" s="288"/>
      <c r="N756" s="5"/>
      <c r="O756" s="5"/>
      <c r="P756" s="5"/>
      <c r="Q756" s="5"/>
      <c r="R756" s="256"/>
      <c r="S756" s="256"/>
      <c r="T756" s="5"/>
      <c r="U756" s="5"/>
      <c r="V756" s="265"/>
      <c r="W756" s="34"/>
      <c r="X756" s="211" t="str">
        <f>IF($H756="","",IF(EXACT(ASC(VLOOKUP($H756,TSギフト商品コード!$A$2:$H$10000,8,0)),1),VLOOKUP($H756,TSギフト商品コード!$A$2:$H$10000,4,0),IF($I$6=0%,VLOOKUP($H756,TSギフト商品コード!$A$2:$H$10000,4,0),IF($I$6=3%,VLOOKUP($H756,TSギフト商品コード!$A$2:$H$10000,5,0),IF($I$6=5%,VLOOKUP($H756,TSギフト商品コード!$A$2:$H$10000,6,0),IF($I$6=10%,VLOOKUP($H756,TSギフト商品コード!$A$2:$H$10000,7,0),""))))))</f>
        <v/>
      </c>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4"/>
      <c r="BI756" s="34"/>
    </row>
    <row r="757" spans="1:61" s="183" customFormat="1" ht="20.100000000000001" customHeight="1" x14ac:dyDescent="0.15">
      <c r="A757" s="213">
        <v>747</v>
      </c>
      <c r="B757" s="136"/>
      <c r="C757" s="258"/>
      <c r="D757" s="258"/>
      <c r="E757" s="258"/>
      <c r="F757" s="258"/>
      <c r="G757" s="4"/>
      <c r="H757" s="5"/>
      <c r="I757" s="212"/>
      <c r="J757" s="254" t="str">
        <f>IF($H757="","",VLOOKUP($H757,TSギフト商品コード!$A$1:$H$10000,2,0))</f>
        <v/>
      </c>
      <c r="K757" s="184" t="str">
        <f>IF($H757="","",IF(EXACT(ASC(VLOOKUP($H757,TSギフト商品コード!$A$1:$H$10000,8,0)),1),VLOOKUP($H757,TSギフト商品コード!$A$1:$H$10000,3,0),ROUNDDOWN((1-$I$6)*VLOOKUP($H757,TSギフト商品コード!$A$1:$H$10000,3,0),0)))</f>
        <v/>
      </c>
      <c r="L757" s="185" t="str">
        <f t="shared" si="11"/>
        <v/>
      </c>
      <c r="M757" s="288"/>
      <c r="N757" s="5"/>
      <c r="O757" s="5"/>
      <c r="P757" s="5"/>
      <c r="Q757" s="5"/>
      <c r="R757" s="256"/>
      <c r="S757" s="256"/>
      <c r="T757" s="5"/>
      <c r="U757" s="5"/>
      <c r="V757" s="265"/>
      <c r="W757" s="34"/>
      <c r="X757" s="211" t="str">
        <f>IF($H757="","",IF(EXACT(ASC(VLOOKUP($H757,TSギフト商品コード!$A$2:$H$10000,8,0)),1),VLOOKUP($H757,TSギフト商品コード!$A$2:$H$10000,4,0),IF($I$6=0%,VLOOKUP($H757,TSギフト商品コード!$A$2:$H$10000,4,0),IF($I$6=3%,VLOOKUP($H757,TSギフト商品コード!$A$2:$H$10000,5,0),IF($I$6=5%,VLOOKUP($H757,TSギフト商品コード!$A$2:$H$10000,6,0),IF($I$6=10%,VLOOKUP($H757,TSギフト商品コード!$A$2:$H$10000,7,0),""))))))</f>
        <v/>
      </c>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c r="AW757" s="34"/>
      <c r="AX757" s="34"/>
      <c r="AY757" s="34"/>
      <c r="AZ757" s="34"/>
      <c r="BA757" s="34"/>
      <c r="BB757" s="34"/>
      <c r="BC757" s="34"/>
      <c r="BD757" s="34"/>
      <c r="BE757" s="34"/>
      <c r="BF757" s="34"/>
      <c r="BG757" s="34"/>
      <c r="BH757" s="34"/>
      <c r="BI757" s="34"/>
    </row>
    <row r="758" spans="1:61" s="183" customFormat="1" ht="20.100000000000001" customHeight="1" x14ac:dyDescent="0.15">
      <c r="A758" s="213">
        <v>748</v>
      </c>
      <c r="B758" s="136"/>
      <c r="C758" s="258"/>
      <c r="D758" s="258"/>
      <c r="E758" s="258"/>
      <c r="F758" s="258"/>
      <c r="G758" s="4"/>
      <c r="H758" s="5"/>
      <c r="I758" s="212"/>
      <c r="J758" s="254" t="str">
        <f>IF($H758="","",VLOOKUP($H758,TSギフト商品コード!$A$1:$H$10000,2,0))</f>
        <v/>
      </c>
      <c r="K758" s="184" t="str">
        <f>IF($H758="","",IF(EXACT(ASC(VLOOKUP($H758,TSギフト商品コード!$A$1:$H$10000,8,0)),1),VLOOKUP($H758,TSギフト商品コード!$A$1:$H$10000,3,0),ROUNDDOWN((1-$I$6)*VLOOKUP($H758,TSギフト商品コード!$A$1:$H$10000,3,0),0)))</f>
        <v/>
      </c>
      <c r="L758" s="185" t="str">
        <f t="shared" si="11"/>
        <v/>
      </c>
      <c r="M758" s="288"/>
      <c r="N758" s="5"/>
      <c r="O758" s="5"/>
      <c r="P758" s="5"/>
      <c r="Q758" s="5"/>
      <c r="R758" s="256"/>
      <c r="S758" s="256"/>
      <c r="T758" s="5"/>
      <c r="U758" s="5"/>
      <c r="V758" s="265"/>
      <c r="W758" s="34"/>
      <c r="X758" s="211" t="str">
        <f>IF($H758="","",IF(EXACT(ASC(VLOOKUP($H758,TSギフト商品コード!$A$2:$H$10000,8,0)),1),VLOOKUP($H758,TSギフト商品コード!$A$2:$H$10000,4,0),IF($I$6=0%,VLOOKUP($H758,TSギフト商品コード!$A$2:$H$10000,4,0),IF($I$6=3%,VLOOKUP($H758,TSギフト商品コード!$A$2:$H$10000,5,0),IF($I$6=5%,VLOOKUP($H758,TSギフト商品コード!$A$2:$H$10000,6,0),IF($I$6=10%,VLOOKUP($H758,TSギフト商品コード!$A$2:$H$10000,7,0),""))))))</f>
        <v/>
      </c>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c r="AW758" s="34"/>
      <c r="AX758" s="34"/>
      <c r="AY758" s="34"/>
      <c r="AZ758" s="34"/>
      <c r="BA758" s="34"/>
      <c r="BB758" s="34"/>
      <c r="BC758" s="34"/>
      <c r="BD758" s="34"/>
      <c r="BE758" s="34"/>
      <c r="BF758" s="34"/>
      <c r="BG758" s="34"/>
      <c r="BH758" s="34"/>
      <c r="BI758" s="34"/>
    </row>
    <row r="759" spans="1:61" s="183" customFormat="1" ht="20.100000000000001" customHeight="1" x14ac:dyDescent="0.15">
      <c r="A759" s="213">
        <v>749</v>
      </c>
      <c r="B759" s="136"/>
      <c r="C759" s="258"/>
      <c r="D759" s="258"/>
      <c r="E759" s="258"/>
      <c r="F759" s="258"/>
      <c r="G759" s="4"/>
      <c r="H759" s="5"/>
      <c r="I759" s="212"/>
      <c r="J759" s="254" t="str">
        <f>IF($H759="","",VLOOKUP($H759,TSギフト商品コード!$A$1:$H$10000,2,0))</f>
        <v/>
      </c>
      <c r="K759" s="184" t="str">
        <f>IF($H759="","",IF(EXACT(ASC(VLOOKUP($H759,TSギフト商品コード!$A$1:$H$10000,8,0)),1),VLOOKUP($H759,TSギフト商品コード!$A$1:$H$10000,3,0),ROUNDDOWN((1-$I$6)*VLOOKUP($H759,TSギフト商品コード!$A$1:$H$10000,3,0),0)))</f>
        <v/>
      </c>
      <c r="L759" s="185" t="str">
        <f t="shared" si="11"/>
        <v/>
      </c>
      <c r="M759" s="288"/>
      <c r="N759" s="5"/>
      <c r="O759" s="5"/>
      <c r="P759" s="5"/>
      <c r="Q759" s="5"/>
      <c r="R759" s="256"/>
      <c r="S759" s="256"/>
      <c r="T759" s="5"/>
      <c r="U759" s="5"/>
      <c r="V759" s="265"/>
      <c r="W759" s="34"/>
      <c r="X759" s="211" t="str">
        <f>IF($H759="","",IF(EXACT(ASC(VLOOKUP($H759,TSギフト商品コード!$A$2:$H$10000,8,0)),1),VLOOKUP($H759,TSギフト商品コード!$A$2:$H$10000,4,0),IF($I$6=0%,VLOOKUP($H759,TSギフト商品コード!$A$2:$H$10000,4,0),IF($I$6=3%,VLOOKUP($H759,TSギフト商品コード!$A$2:$H$10000,5,0),IF($I$6=5%,VLOOKUP($H759,TSギフト商品コード!$A$2:$H$10000,6,0),IF($I$6=10%,VLOOKUP($H759,TSギフト商品コード!$A$2:$H$10000,7,0),""))))))</f>
        <v/>
      </c>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c r="AW759" s="34"/>
      <c r="AX759" s="34"/>
      <c r="AY759" s="34"/>
      <c r="AZ759" s="34"/>
      <c r="BA759" s="34"/>
      <c r="BB759" s="34"/>
      <c r="BC759" s="34"/>
      <c r="BD759" s="34"/>
      <c r="BE759" s="34"/>
      <c r="BF759" s="34"/>
      <c r="BG759" s="34"/>
      <c r="BH759" s="34"/>
      <c r="BI759" s="34"/>
    </row>
    <row r="760" spans="1:61" s="183" customFormat="1" ht="20.100000000000001" customHeight="1" x14ac:dyDescent="0.15">
      <c r="A760" s="213">
        <v>750</v>
      </c>
      <c r="B760" s="136"/>
      <c r="C760" s="258"/>
      <c r="D760" s="258"/>
      <c r="E760" s="258"/>
      <c r="F760" s="258"/>
      <c r="G760" s="4"/>
      <c r="H760" s="5"/>
      <c r="I760" s="212"/>
      <c r="J760" s="254" t="str">
        <f>IF($H760="","",VLOOKUP($H760,TSギフト商品コード!$A$1:$H$10000,2,0))</f>
        <v/>
      </c>
      <c r="K760" s="184" t="str">
        <f>IF($H760="","",IF(EXACT(ASC(VLOOKUP($H760,TSギフト商品コード!$A$1:$H$10000,8,0)),1),VLOOKUP($H760,TSギフト商品コード!$A$1:$H$10000,3,0),ROUNDDOWN((1-$I$6)*VLOOKUP($H760,TSギフト商品コード!$A$1:$H$10000,3,0),0)))</f>
        <v/>
      </c>
      <c r="L760" s="185" t="str">
        <f t="shared" si="11"/>
        <v/>
      </c>
      <c r="M760" s="288"/>
      <c r="N760" s="5"/>
      <c r="O760" s="5"/>
      <c r="P760" s="5"/>
      <c r="Q760" s="5"/>
      <c r="R760" s="256"/>
      <c r="S760" s="256"/>
      <c r="T760" s="5"/>
      <c r="U760" s="5"/>
      <c r="V760" s="265"/>
      <c r="W760" s="34"/>
      <c r="X760" s="211" t="str">
        <f>IF($H760="","",IF(EXACT(ASC(VLOOKUP($H760,TSギフト商品コード!$A$2:$H$10000,8,0)),1),VLOOKUP($H760,TSギフト商品コード!$A$2:$H$10000,4,0),IF($I$6=0%,VLOOKUP($H760,TSギフト商品コード!$A$2:$H$10000,4,0),IF($I$6=3%,VLOOKUP($H760,TSギフト商品コード!$A$2:$H$10000,5,0),IF($I$6=5%,VLOOKUP($H760,TSギフト商品コード!$A$2:$H$10000,6,0),IF($I$6=10%,VLOOKUP($H760,TSギフト商品コード!$A$2:$H$10000,7,0),""))))))</f>
        <v/>
      </c>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c r="AW760" s="34"/>
      <c r="AX760" s="34"/>
      <c r="AY760" s="34"/>
      <c r="AZ760" s="34"/>
      <c r="BA760" s="34"/>
      <c r="BB760" s="34"/>
      <c r="BC760" s="34"/>
      <c r="BD760" s="34"/>
      <c r="BE760" s="34"/>
      <c r="BF760" s="34"/>
      <c r="BG760" s="34"/>
      <c r="BH760" s="34"/>
      <c r="BI760" s="34"/>
    </row>
    <row r="761" spans="1:61" s="183" customFormat="1" ht="20.100000000000001" customHeight="1" x14ac:dyDescent="0.15">
      <c r="A761" s="213">
        <v>751</v>
      </c>
      <c r="B761" s="136"/>
      <c r="C761" s="258"/>
      <c r="D761" s="258"/>
      <c r="E761" s="258"/>
      <c r="F761" s="258"/>
      <c r="G761" s="4"/>
      <c r="H761" s="5"/>
      <c r="I761" s="212"/>
      <c r="J761" s="254" t="str">
        <f>IF($H761="","",VLOOKUP($H761,TSギフト商品コード!$A$1:$H$10000,2,0))</f>
        <v/>
      </c>
      <c r="K761" s="184" t="str">
        <f>IF($H761="","",IF(EXACT(ASC(VLOOKUP($H761,TSギフト商品コード!$A$1:$H$10000,8,0)),1),VLOOKUP($H761,TSギフト商品コード!$A$1:$H$10000,3,0),ROUNDDOWN((1-$I$6)*VLOOKUP($H761,TSギフト商品コード!$A$1:$H$10000,3,0),0)))</f>
        <v/>
      </c>
      <c r="L761" s="185" t="str">
        <f t="shared" si="11"/>
        <v/>
      </c>
      <c r="M761" s="288"/>
      <c r="N761" s="5"/>
      <c r="O761" s="5"/>
      <c r="P761" s="5"/>
      <c r="Q761" s="5"/>
      <c r="R761" s="256"/>
      <c r="S761" s="256"/>
      <c r="T761" s="5"/>
      <c r="U761" s="5"/>
      <c r="V761" s="265"/>
      <c r="W761" s="34"/>
      <c r="X761" s="211" t="str">
        <f>IF($H761="","",IF(EXACT(ASC(VLOOKUP($H761,TSギフト商品コード!$A$2:$H$10000,8,0)),1),VLOOKUP($H761,TSギフト商品コード!$A$2:$H$10000,4,0),IF($I$6=0%,VLOOKUP($H761,TSギフト商品コード!$A$2:$H$10000,4,0),IF($I$6=3%,VLOOKUP($H761,TSギフト商品コード!$A$2:$H$10000,5,0),IF($I$6=5%,VLOOKUP($H761,TSギフト商品コード!$A$2:$H$10000,6,0),IF($I$6=10%,VLOOKUP($H761,TSギフト商品コード!$A$2:$H$10000,7,0),""))))))</f>
        <v/>
      </c>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c r="AW761" s="34"/>
      <c r="AX761" s="34"/>
      <c r="AY761" s="34"/>
      <c r="AZ761" s="34"/>
      <c r="BA761" s="34"/>
      <c r="BB761" s="34"/>
      <c r="BC761" s="34"/>
      <c r="BD761" s="34"/>
      <c r="BE761" s="34"/>
      <c r="BF761" s="34"/>
      <c r="BG761" s="34"/>
      <c r="BH761" s="34"/>
      <c r="BI761" s="34"/>
    </row>
    <row r="762" spans="1:61" s="183" customFormat="1" ht="20.100000000000001" customHeight="1" x14ac:dyDescent="0.15">
      <c r="A762" s="213">
        <v>752</v>
      </c>
      <c r="B762" s="136"/>
      <c r="C762" s="258"/>
      <c r="D762" s="258"/>
      <c r="E762" s="258"/>
      <c r="F762" s="258"/>
      <c r="G762" s="4"/>
      <c r="H762" s="5"/>
      <c r="I762" s="212"/>
      <c r="J762" s="254" t="str">
        <f>IF($H762="","",VLOOKUP($H762,TSギフト商品コード!$A$1:$H$10000,2,0))</f>
        <v/>
      </c>
      <c r="K762" s="184" t="str">
        <f>IF($H762="","",IF(EXACT(ASC(VLOOKUP($H762,TSギフト商品コード!$A$1:$H$10000,8,0)),1),VLOOKUP($H762,TSギフト商品コード!$A$1:$H$10000,3,0),ROUNDDOWN((1-$I$6)*VLOOKUP($H762,TSギフト商品コード!$A$1:$H$10000,3,0),0)))</f>
        <v/>
      </c>
      <c r="L762" s="185" t="str">
        <f t="shared" si="11"/>
        <v/>
      </c>
      <c r="M762" s="288"/>
      <c r="N762" s="5"/>
      <c r="O762" s="5"/>
      <c r="P762" s="5"/>
      <c r="Q762" s="5"/>
      <c r="R762" s="256"/>
      <c r="S762" s="256"/>
      <c r="T762" s="5"/>
      <c r="U762" s="5"/>
      <c r="V762" s="265"/>
      <c r="W762" s="34"/>
      <c r="X762" s="211" t="str">
        <f>IF($H762="","",IF(EXACT(ASC(VLOOKUP($H762,TSギフト商品コード!$A$2:$H$10000,8,0)),1),VLOOKUP($H762,TSギフト商品コード!$A$2:$H$10000,4,0),IF($I$6=0%,VLOOKUP($H762,TSギフト商品コード!$A$2:$H$10000,4,0),IF($I$6=3%,VLOOKUP($H762,TSギフト商品コード!$A$2:$H$10000,5,0),IF($I$6=5%,VLOOKUP($H762,TSギフト商品コード!$A$2:$H$10000,6,0),IF($I$6=10%,VLOOKUP($H762,TSギフト商品コード!$A$2:$H$10000,7,0),""))))))</f>
        <v/>
      </c>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c r="AW762" s="34"/>
      <c r="AX762" s="34"/>
      <c r="AY762" s="34"/>
      <c r="AZ762" s="34"/>
      <c r="BA762" s="34"/>
      <c r="BB762" s="34"/>
      <c r="BC762" s="34"/>
      <c r="BD762" s="34"/>
      <c r="BE762" s="34"/>
      <c r="BF762" s="34"/>
      <c r="BG762" s="34"/>
      <c r="BH762" s="34"/>
      <c r="BI762" s="34"/>
    </row>
    <row r="763" spans="1:61" s="183" customFormat="1" ht="20.100000000000001" customHeight="1" x14ac:dyDescent="0.15">
      <c r="A763" s="213">
        <v>753</v>
      </c>
      <c r="B763" s="136"/>
      <c r="C763" s="258"/>
      <c r="D763" s="258"/>
      <c r="E763" s="258"/>
      <c r="F763" s="258"/>
      <c r="G763" s="4"/>
      <c r="H763" s="5"/>
      <c r="I763" s="212"/>
      <c r="J763" s="254" t="str">
        <f>IF($H763="","",VLOOKUP($H763,TSギフト商品コード!$A$1:$H$10000,2,0))</f>
        <v/>
      </c>
      <c r="K763" s="184" t="str">
        <f>IF($H763="","",IF(EXACT(ASC(VLOOKUP($H763,TSギフト商品コード!$A$1:$H$10000,8,0)),1),VLOOKUP($H763,TSギフト商品コード!$A$1:$H$10000,3,0),ROUNDDOWN((1-$I$6)*VLOOKUP($H763,TSギフト商品コード!$A$1:$H$10000,3,0),0)))</f>
        <v/>
      </c>
      <c r="L763" s="185" t="str">
        <f t="shared" si="11"/>
        <v/>
      </c>
      <c r="M763" s="288"/>
      <c r="N763" s="5"/>
      <c r="O763" s="5"/>
      <c r="P763" s="5"/>
      <c r="Q763" s="5"/>
      <c r="R763" s="256"/>
      <c r="S763" s="256"/>
      <c r="T763" s="5"/>
      <c r="U763" s="5"/>
      <c r="V763" s="265"/>
      <c r="W763" s="34"/>
      <c r="X763" s="211" t="str">
        <f>IF($H763="","",IF(EXACT(ASC(VLOOKUP($H763,TSギフト商品コード!$A$2:$H$10000,8,0)),1),VLOOKUP($H763,TSギフト商品コード!$A$2:$H$10000,4,0),IF($I$6=0%,VLOOKUP($H763,TSギフト商品コード!$A$2:$H$10000,4,0),IF($I$6=3%,VLOOKUP($H763,TSギフト商品コード!$A$2:$H$10000,5,0),IF($I$6=5%,VLOOKUP($H763,TSギフト商品コード!$A$2:$H$10000,6,0),IF($I$6=10%,VLOOKUP($H763,TSギフト商品コード!$A$2:$H$10000,7,0),""))))))</f>
        <v/>
      </c>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c r="AX763" s="34"/>
      <c r="AY763" s="34"/>
      <c r="AZ763" s="34"/>
      <c r="BA763" s="34"/>
      <c r="BB763" s="34"/>
      <c r="BC763" s="34"/>
      <c r="BD763" s="34"/>
      <c r="BE763" s="34"/>
      <c r="BF763" s="34"/>
      <c r="BG763" s="34"/>
      <c r="BH763" s="34"/>
      <c r="BI763" s="34"/>
    </row>
    <row r="764" spans="1:61" s="183" customFormat="1" ht="20.100000000000001" customHeight="1" x14ac:dyDescent="0.15">
      <c r="A764" s="213">
        <v>754</v>
      </c>
      <c r="B764" s="136"/>
      <c r="C764" s="258"/>
      <c r="D764" s="258"/>
      <c r="E764" s="258"/>
      <c r="F764" s="258"/>
      <c r="G764" s="4"/>
      <c r="H764" s="5"/>
      <c r="I764" s="212"/>
      <c r="J764" s="254" t="str">
        <f>IF($H764="","",VLOOKUP($H764,TSギフト商品コード!$A$1:$H$10000,2,0))</f>
        <v/>
      </c>
      <c r="K764" s="184" t="str">
        <f>IF($H764="","",IF(EXACT(ASC(VLOOKUP($H764,TSギフト商品コード!$A$1:$H$10000,8,0)),1),VLOOKUP($H764,TSギフト商品コード!$A$1:$H$10000,3,0),ROUNDDOWN((1-$I$6)*VLOOKUP($H764,TSギフト商品コード!$A$1:$H$10000,3,0),0)))</f>
        <v/>
      </c>
      <c r="L764" s="185" t="str">
        <f t="shared" si="11"/>
        <v/>
      </c>
      <c r="M764" s="288"/>
      <c r="N764" s="5"/>
      <c r="O764" s="5"/>
      <c r="P764" s="5"/>
      <c r="Q764" s="5"/>
      <c r="R764" s="256"/>
      <c r="S764" s="256"/>
      <c r="T764" s="5"/>
      <c r="U764" s="5"/>
      <c r="V764" s="265"/>
      <c r="W764" s="34"/>
      <c r="X764" s="211" t="str">
        <f>IF($H764="","",IF(EXACT(ASC(VLOOKUP($H764,TSギフト商品コード!$A$2:$H$10000,8,0)),1),VLOOKUP($H764,TSギフト商品コード!$A$2:$H$10000,4,0),IF($I$6=0%,VLOOKUP($H764,TSギフト商品コード!$A$2:$H$10000,4,0),IF($I$6=3%,VLOOKUP($H764,TSギフト商品コード!$A$2:$H$10000,5,0),IF($I$6=5%,VLOOKUP($H764,TSギフト商品コード!$A$2:$H$10000,6,0),IF($I$6=10%,VLOOKUP($H764,TSギフト商品コード!$A$2:$H$10000,7,0),""))))))</f>
        <v/>
      </c>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c r="AX764" s="34"/>
      <c r="AY764" s="34"/>
      <c r="AZ764" s="34"/>
      <c r="BA764" s="34"/>
      <c r="BB764" s="34"/>
      <c r="BC764" s="34"/>
      <c r="BD764" s="34"/>
      <c r="BE764" s="34"/>
      <c r="BF764" s="34"/>
      <c r="BG764" s="34"/>
      <c r="BH764" s="34"/>
      <c r="BI764" s="34"/>
    </row>
    <row r="765" spans="1:61" s="183" customFormat="1" ht="20.100000000000001" customHeight="1" x14ac:dyDescent="0.15">
      <c r="A765" s="213">
        <v>755</v>
      </c>
      <c r="B765" s="136"/>
      <c r="C765" s="258"/>
      <c r="D765" s="258"/>
      <c r="E765" s="258"/>
      <c r="F765" s="258"/>
      <c r="G765" s="4"/>
      <c r="H765" s="5"/>
      <c r="I765" s="212"/>
      <c r="J765" s="254" t="str">
        <f>IF($H765="","",VLOOKUP($H765,TSギフト商品コード!$A$1:$H$10000,2,0))</f>
        <v/>
      </c>
      <c r="K765" s="184" t="str">
        <f>IF($H765="","",IF(EXACT(ASC(VLOOKUP($H765,TSギフト商品コード!$A$1:$H$10000,8,0)),1),VLOOKUP($H765,TSギフト商品コード!$A$1:$H$10000,3,0),ROUNDDOWN((1-$I$6)*VLOOKUP($H765,TSギフト商品コード!$A$1:$H$10000,3,0),0)))</f>
        <v/>
      </c>
      <c r="L765" s="185" t="str">
        <f t="shared" si="11"/>
        <v/>
      </c>
      <c r="M765" s="288"/>
      <c r="N765" s="5"/>
      <c r="O765" s="5"/>
      <c r="P765" s="5"/>
      <c r="Q765" s="5"/>
      <c r="R765" s="256"/>
      <c r="S765" s="256"/>
      <c r="T765" s="5"/>
      <c r="U765" s="5"/>
      <c r="V765" s="265"/>
      <c r="W765" s="34"/>
      <c r="X765" s="211" t="str">
        <f>IF($H765="","",IF(EXACT(ASC(VLOOKUP($H765,TSギフト商品コード!$A$2:$H$10000,8,0)),1),VLOOKUP($H765,TSギフト商品コード!$A$2:$H$10000,4,0),IF($I$6=0%,VLOOKUP($H765,TSギフト商品コード!$A$2:$H$10000,4,0),IF($I$6=3%,VLOOKUP($H765,TSギフト商品コード!$A$2:$H$10000,5,0),IF($I$6=5%,VLOOKUP($H765,TSギフト商品コード!$A$2:$H$10000,6,0),IF($I$6=10%,VLOOKUP($H765,TSギフト商品コード!$A$2:$H$10000,7,0),""))))))</f>
        <v/>
      </c>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c r="AW765" s="34"/>
      <c r="AX765" s="34"/>
      <c r="AY765" s="34"/>
      <c r="AZ765" s="34"/>
      <c r="BA765" s="34"/>
      <c r="BB765" s="34"/>
      <c r="BC765" s="34"/>
      <c r="BD765" s="34"/>
      <c r="BE765" s="34"/>
      <c r="BF765" s="34"/>
      <c r="BG765" s="34"/>
      <c r="BH765" s="34"/>
      <c r="BI765" s="34"/>
    </row>
    <row r="766" spans="1:61" s="183" customFormat="1" ht="20.100000000000001" customHeight="1" x14ac:dyDescent="0.15">
      <c r="A766" s="213">
        <v>756</v>
      </c>
      <c r="B766" s="136"/>
      <c r="C766" s="258"/>
      <c r="D766" s="258"/>
      <c r="E766" s="258"/>
      <c r="F766" s="258"/>
      <c r="G766" s="4"/>
      <c r="H766" s="5"/>
      <c r="I766" s="212"/>
      <c r="J766" s="254" t="str">
        <f>IF($H766="","",VLOOKUP($H766,TSギフト商品コード!$A$1:$H$10000,2,0))</f>
        <v/>
      </c>
      <c r="K766" s="184" t="str">
        <f>IF($H766="","",IF(EXACT(ASC(VLOOKUP($H766,TSギフト商品コード!$A$1:$H$10000,8,0)),1),VLOOKUP($H766,TSギフト商品コード!$A$1:$H$10000,3,0),ROUNDDOWN((1-$I$6)*VLOOKUP($H766,TSギフト商品コード!$A$1:$H$10000,3,0),0)))</f>
        <v/>
      </c>
      <c r="L766" s="185" t="str">
        <f t="shared" si="11"/>
        <v/>
      </c>
      <c r="M766" s="288"/>
      <c r="N766" s="5"/>
      <c r="O766" s="5"/>
      <c r="P766" s="5"/>
      <c r="Q766" s="5"/>
      <c r="R766" s="256"/>
      <c r="S766" s="256"/>
      <c r="T766" s="5"/>
      <c r="U766" s="5"/>
      <c r="V766" s="265"/>
      <c r="W766" s="34"/>
      <c r="X766" s="211" t="str">
        <f>IF($H766="","",IF(EXACT(ASC(VLOOKUP($H766,TSギフト商品コード!$A$2:$H$10000,8,0)),1),VLOOKUP($H766,TSギフト商品コード!$A$2:$H$10000,4,0),IF($I$6=0%,VLOOKUP($H766,TSギフト商品コード!$A$2:$H$10000,4,0),IF($I$6=3%,VLOOKUP($H766,TSギフト商品コード!$A$2:$H$10000,5,0),IF($I$6=5%,VLOOKUP($H766,TSギフト商品コード!$A$2:$H$10000,6,0),IF($I$6=10%,VLOOKUP($H766,TSギフト商品コード!$A$2:$H$10000,7,0),""))))))</f>
        <v/>
      </c>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c r="BG766" s="34"/>
      <c r="BH766" s="34"/>
      <c r="BI766" s="34"/>
    </row>
    <row r="767" spans="1:61" s="183" customFormat="1" ht="20.100000000000001" customHeight="1" x14ac:dyDescent="0.15">
      <c r="A767" s="213">
        <v>757</v>
      </c>
      <c r="B767" s="136"/>
      <c r="C767" s="258"/>
      <c r="D767" s="258"/>
      <c r="E767" s="258"/>
      <c r="F767" s="258"/>
      <c r="G767" s="4"/>
      <c r="H767" s="5"/>
      <c r="I767" s="212"/>
      <c r="J767" s="254" t="str">
        <f>IF($H767="","",VLOOKUP($H767,TSギフト商品コード!$A$1:$H$10000,2,0))</f>
        <v/>
      </c>
      <c r="K767" s="184" t="str">
        <f>IF($H767="","",IF(EXACT(ASC(VLOOKUP($H767,TSギフト商品コード!$A$1:$H$10000,8,0)),1),VLOOKUP($H767,TSギフト商品コード!$A$1:$H$10000,3,0),ROUNDDOWN((1-$I$6)*VLOOKUP($H767,TSギフト商品コード!$A$1:$H$10000,3,0),0)))</f>
        <v/>
      </c>
      <c r="L767" s="185" t="str">
        <f t="shared" si="11"/>
        <v/>
      </c>
      <c r="M767" s="288"/>
      <c r="N767" s="5"/>
      <c r="O767" s="5"/>
      <c r="P767" s="5"/>
      <c r="Q767" s="5"/>
      <c r="R767" s="256"/>
      <c r="S767" s="256"/>
      <c r="T767" s="5"/>
      <c r="U767" s="5"/>
      <c r="V767" s="265"/>
      <c r="W767" s="34"/>
      <c r="X767" s="211" t="str">
        <f>IF($H767="","",IF(EXACT(ASC(VLOOKUP($H767,TSギフト商品コード!$A$2:$H$10000,8,0)),1),VLOOKUP($H767,TSギフト商品コード!$A$2:$H$10000,4,0),IF($I$6=0%,VLOOKUP($H767,TSギフト商品コード!$A$2:$H$10000,4,0),IF($I$6=3%,VLOOKUP($H767,TSギフト商品コード!$A$2:$H$10000,5,0),IF($I$6=5%,VLOOKUP($H767,TSギフト商品コード!$A$2:$H$10000,6,0),IF($I$6=10%,VLOOKUP($H767,TSギフト商品コード!$A$2:$H$10000,7,0),""))))))</f>
        <v/>
      </c>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c r="AW767" s="34"/>
      <c r="AX767" s="34"/>
      <c r="AY767" s="34"/>
      <c r="AZ767" s="34"/>
      <c r="BA767" s="34"/>
      <c r="BB767" s="34"/>
      <c r="BC767" s="34"/>
      <c r="BD767" s="34"/>
      <c r="BE767" s="34"/>
      <c r="BF767" s="34"/>
      <c r="BG767" s="34"/>
      <c r="BH767" s="34"/>
      <c r="BI767" s="34"/>
    </row>
    <row r="768" spans="1:61" s="183" customFormat="1" ht="20.100000000000001" customHeight="1" x14ac:dyDescent="0.15">
      <c r="A768" s="213">
        <v>758</v>
      </c>
      <c r="B768" s="136"/>
      <c r="C768" s="258"/>
      <c r="D768" s="258"/>
      <c r="E768" s="258"/>
      <c r="F768" s="258"/>
      <c r="G768" s="4"/>
      <c r="H768" s="5"/>
      <c r="I768" s="212"/>
      <c r="J768" s="254" t="str">
        <f>IF($H768="","",VLOOKUP($H768,TSギフト商品コード!$A$1:$H$10000,2,0))</f>
        <v/>
      </c>
      <c r="K768" s="184" t="str">
        <f>IF($H768="","",IF(EXACT(ASC(VLOOKUP($H768,TSギフト商品コード!$A$1:$H$10000,8,0)),1),VLOOKUP($H768,TSギフト商品コード!$A$1:$H$10000,3,0),ROUNDDOWN((1-$I$6)*VLOOKUP($H768,TSギフト商品コード!$A$1:$H$10000,3,0),0)))</f>
        <v/>
      </c>
      <c r="L768" s="185" t="str">
        <f t="shared" si="11"/>
        <v/>
      </c>
      <c r="M768" s="288"/>
      <c r="N768" s="5"/>
      <c r="O768" s="5"/>
      <c r="P768" s="5"/>
      <c r="Q768" s="5"/>
      <c r="R768" s="256"/>
      <c r="S768" s="256"/>
      <c r="T768" s="5"/>
      <c r="U768" s="5"/>
      <c r="V768" s="265"/>
      <c r="W768" s="34"/>
      <c r="X768" s="211" t="str">
        <f>IF($H768="","",IF(EXACT(ASC(VLOOKUP($H768,TSギフト商品コード!$A$2:$H$10000,8,0)),1),VLOOKUP($H768,TSギフト商品コード!$A$2:$H$10000,4,0),IF($I$6=0%,VLOOKUP($H768,TSギフト商品コード!$A$2:$H$10000,4,0),IF($I$6=3%,VLOOKUP($H768,TSギフト商品コード!$A$2:$H$10000,5,0),IF($I$6=5%,VLOOKUP($H768,TSギフト商品コード!$A$2:$H$10000,6,0),IF($I$6=10%,VLOOKUP($H768,TSギフト商品コード!$A$2:$H$10000,7,0),""))))))</f>
        <v/>
      </c>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c r="AW768" s="34"/>
      <c r="AX768" s="34"/>
      <c r="AY768" s="34"/>
      <c r="AZ768" s="34"/>
      <c r="BA768" s="34"/>
      <c r="BB768" s="34"/>
      <c r="BC768" s="34"/>
      <c r="BD768" s="34"/>
      <c r="BE768" s="34"/>
      <c r="BF768" s="34"/>
      <c r="BG768" s="34"/>
      <c r="BH768" s="34"/>
      <c r="BI768" s="34"/>
    </row>
    <row r="769" spans="1:61" s="183" customFormat="1" ht="20.100000000000001" customHeight="1" x14ac:dyDescent="0.15">
      <c r="A769" s="213">
        <v>759</v>
      </c>
      <c r="B769" s="136"/>
      <c r="C769" s="258"/>
      <c r="D769" s="258"/>
      <c r="E769" s="258"/>
      <c r="F769" s="258"/>
      <c r="G769" s="4"/>
      <c r="H769" s="5"/>
      <c r="I769" s="212"/>
      <c r="J769" s="254" t="str">
        <f>IF($H769="","",VLOOKUP($H769,TSギフト商品コード!$A$1:$H$10000,2,0))</f>
        <v/>
      </c>
      <c r="K769" s="184" t="str">
        <f>IF($H769="","",IF(EXACT(ASC(VLOOKUP($H769,TSギフト商品コード!$A$1:$H$10000,8,0)),1),VLOOKUP($H769,TSギフト商品コード!$A$1:$H$10000,3,0),ROUNDDOWN((1-$I$6)*VLOOKUP($H769,TSギフト商品コード!$A$1:$H$10000,3,0),0)))</f>
        <v/>
      </c>
      <c r="L769" s="185" t="str">
        <f t="shared" si="11"/>
        <v/>
      </c>
      <c r="M769" s="288"/>
      <c r="N769" s="5"/>
      <c r="O769" s="5"/>
      <c r="P769" s="5"/>
      <c r="Q769" s="5"/>
      <c r="R769" s="256"/>
      <c r="S769" s="256"/>
      <c r="T769" s="5"/>
      <c r="U769" s="5"/>
      <c r="V769" s="265"/>
      <c r="W769" s="34"/>
      <c r="X769" s="211" t="str">
        <f>IF($H769="","",IF(EXACT(ASC(VLOOKUP($H769,TSギフト商品コード!$A$2:$H$10000,8,0)),1),VLOOKUP($H769,TSギフト商品コード!$A$2:$H$10000,4,0),IF($I$6=0%,VLOOKUP($H769,TSギフト商品コード!$A$2:$H$10000,4,0),IF($I$6=3%,VLOOKUP($H769,TSギフト商品コード!$A$2:$H$10000,5,0),IF($I$6=5%,VLOOKUP($H769,TSギフト商品コード!$A$2:$H$10000,6,0),IF($I$6=10%,VLOOKUP($H769,TSギフト商品コード!$A$2:$H$10000,7,0),""))))))</f>
        <v/>
      </c>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c r="AW769" s="34"/>
      <c r="AX769" s="34"/>
      <c r="AY769" s="34"/>
      <c r="AZ769" s="34"/>
      <c r="BA769" s="34"/>
      <c r="BB769" s="34"/>
      <c r="BC769" s="34"/>
      <c r="BD769" s="34"/>
      <c r="BE769" s="34"/>
      <c r="BF769" s="34"/>
      <c r="BG769" s="34"/>
      <c r="BH769" s="34"/>
      <c r="BI769" s="34"/>
    </row>
    <row r="770" spans="1:61" s="183" customFormat="1" ht="20.100000000000001" customHeight="1" x14ac:dyDescent="0.15">
      <c r="A770" s="213">
        <v>760</v>
      </c>
      <c r="B770" s="136"/>
      <c r="C770" s="258"/>
      <c r="D770" s="258"/>
      <c r="E770" s="258"/>
      <c r="F770" s="258"/>
      <c r="G770" s="4"/>
      <c r="H770" s="5"/>
      <c r="I770" s="212"/>
      <c r="J770" s="254" t="str">
        <f>IF($H770="","",VLOOKUP($H770,TSギフト商品コード!$A$1:$H$10000,2,0))</f>
        <v/>
      </c>
      <c r="K770" s="184" t="str">
        <f>IF($H770="","",IF(EXACT(ASC(VLOOKUP($H770,TSギフト商品コード!$A$1:$H$10000,8,0)),1),VLOOKUP($H770,TSギフト商品コード!$A$1:$H$10000,3,0),ROUNDDOWN((1-$I$6)*VLOOKUP($H770,TSギフト商品コード!$A$1:$H$10000,3,0),0)))</f>
        <v/>
      </c>
      <c r="L770" s="185" t="str">
        <f t="shared" si="11"/>
        <v/>
      </c>
      <c r="M770" s="288"/>
      <c r="N770" s="5"/>
      <c r="O770" s="5"/>
      <c r="P770" s="5"/>
      <c r="Q770" s="5"/>
      <c r="R770" s="256"/>
      <c r="S770" s="256"/>
      <c r="T770" s="5"/>
      <c r="U770" s="5"/>
      <c r="V770" s="265"/>
      <c r="W770" s="34"/>
      <c r="X770" s="211" t="str">
        <f>IF($H770="","",IF(EXACT(ASC(VLOOKUP($H770,TSギフト商品コード!$A$2:$H$10000,8,0)),1),VLOOKUP($H770,TSギフト商品コード!$A$2:$H$10000,4,0),IF($I$6=0%,VLOOKUP($H770,TSギフト商品コード!$A$2:$H$10000,4,0),IF($I$6=3%,VLOOKUP($H770,TSギフト商品コード!$A$2:$H$10000,5,0),IF($I$6=5%,VLOOKUP($H770,TSギフト商品コード!$A$2:$H$10000,6,0),IF($I$6=10%,VLOOKUP($H770,TSギフト商品コード!$A$2:$H$10000,7,0),""))))))</f>
        <v/>
      </c>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c r="AW770" s="34"/>
      <c r="AX770" s="34"/>
      <c r="AY770" s="34"/>
      <c r="AZ770" s="34"/>
      <c r="BA770" s="34"/>
      <c r="BB770" s="34"/>
      <c r="BC770" s="34"/>
      <c r="BD770" s="34"/>
      <c r="BE770" s="34"/>
      <c r="BF770" s="34"/>
      <c r="BG770" s="34"/>
      <c r="BH770" s="34"/>
      <c r="BI770" s="34"/>
    </row>
    <row r="771" spans="1:61" s="183" customFormat="1" ht="20.100000000000001" customHeight="1" x14ac:dyDescent="0.15">
      <c r="A771" s="213">
        <v>761</v>
      </c>
      <c r="B771" s="136"/>
      <c r="C771" s="258"/>
      <c r="D771" s="258"/>
      <c r="E771" s="258"/>
      <c r="F771" s="258"/>
      <c r="G771" s="4"/>
      <c r="H771" s="5"/>
      <c r="I771" s="212"/>
      <c r="J771" s="254" t="str">
        <f>IF($H771="","",VLOOKUP($H771,TSギフト商品コード!$A$1:$H$10000,2,0))</f>
        <v/>
      </c>
      <c r="K771" s="184" t="str">
        <f>IF($H771="","",IF(EXACT(ASC(VLOOKUP($H771,TSギフト商品コード!$A$1:$H$10000,8,0)),1),VLOOKUP($H771,TSギフト商品コード!$A$1:$H$10000,3,0),ROUNDDOWN((1-$I$6)*VLOOKUP($H771,TSギフト商品コード!$A$1:$H$10000,3,0),0)))</f>
        <v/>
      </c>
      <c r="L771" s="185" t="str">
        <f t="shared" si="11"/>
        <v/>
      </c>
      <c r="M771" s="288"/>
      <c r="N771" s="5"/>
      <c r="O771" s="5"/>
      <c r="P771" s="5"/>
      <c r="Q771" s="5"/>
      <c r="R771" s="256"/>
      <c r="S771" s="256"/>
      <c r="T771" s="5"/>
      <c r="U771" s="5"/>
      <c r="V771" s="265"/>
      <c r="W771" s="34"/>
      <c r="X771" s="211" t="str">
        <f>IF($H771="","",IF(EXACT(ASC(VLOOKUP($H771,TSギフト商品コード!$A$2:$H$10000,8,0)),1),VLOOKUP($H771,TSギフト商品コード!$A$2:$H$10000,4,0),IF($I$6=0%,VLOOKUP($H771,TSギフト商品コード!$A$2:$H$10000,4,0),IF($I$6=3%,VLOOKUP($H771,TSギフト商品コード!$A$2:$H$10000,5,0),IF($I$6=5%,VLOOKUP($H771,TSギフト商品コード!$A$2:$H$10000,6,0),IF($I$6=10%,VLOOKUP($H771,TSギフト商品コード!$A$2:$H$10000,7,0),""))))))</f>
        <v/>
      </c>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c r="AW771" s="34"/>
      <c r="AX771" s="34"/>
      <c r="AY771" s="34"/>
      <c r="AZ771" s="34"/>
      <c r="BA771" s="34"/>
      <c r="BB771" s="34"/>
      <c r="BC771" s="34"/>
      <c r="BD771" s="34"/>
      <c r="BE771" s="34"/>
      <c r="BF771" s="34"/>
      <c r="BG771" s="34"/>
      <c r="BH771" s="34"/>
      <c r="BI771" s="34"/>
    </row>
    <row r="772" spans="1:61" s="183" customFormat="1" ht="20.100000000000001" customHeight="1" x14ac:dyDescent="0.15">
      <c r="A772" s="213">
        <v>762</v>
      </c>
      <c r="B772" s="136"/>
      <c r="C772" s="258"/>
      <c r="D772" s="258"/>
      <c r="E772" s="258"/>
      <c r="F772" s="258"/>
      <c r="G772" s="4"/>
      <c r="H772" s="5"/>
      <c r="I772" s="212"/>
      <c r="J772" s="254" t="str">
        <f>IF($H772="","",VLOOKUP($H772,TSギフト商品コード!$A$1:$H$10000,2,0))</f>
        <v/>
      </c>
      <c r="K772" s="184" t="str">
        <f>IF($H772="","",IF(EXACT(ASC(VLOOKUP($H772,TSギフト商品コード!$A$1:$H$10000,8,0)),1),VLOOKUP($H772,TSギフト商品コード!$A$1:$H$10000,3,0),ROUNDDOWN((1-$I$6)*VLOOKUP($H772,TSギフト商品コード!$A$1:$H$10000,3,0),0)))</f>
        <v/>
      </c>
      <c r="L772" s="185" t="str">
        <f t="shared" si="11"/>
        <v/>
      </c>
      <c r="M772" s="288"/>
      <c r="N772" s="5"/>
      <c r="O772" s="5"/>
      <c r="P772" s="5"/>
      <c r="Q772" s="5"/>
      <c r="R772" s="256"/>
      <c r="S772" s="256"/>
      <c r="T772" s="5"/>
      <c r="U772" s="5"/>
      <c r="V772" s="265"/>
      <c r="W772" s="34"/>
      <c r="X772" s="211" t="str">
        <f>IF($H772="","",IF(EXACT(ASC(VLOOKUP($H772,TSギフト商品コード!$A$2:$H$10000,8,0)),1),VLOOKUP($H772,TSギフト商品コード!$A$2:$H$10000,4,0),IF($I$6=0%,VLOOKUP($H772,TSギフト商品コード!$A$2:$H$10000,4,0),IF($I$6=3%,VLOOKUP($H772,TSギフト商品コード!$A$2:$H$10000,5,0),IF($I$6=5%,VLOOKUP($H772,TSギフト商品コード!$A$2:$H$10000,6,0),IF($I$6=10%,VLOOKUP($H772,TSギフト商品コード!$A$2:$H$10000,7,0),""))))))</f>
        <v/>
      </c>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c r="AW772" s="34"/>
      <c r="AX772" s="34"/>
      <c r="AY772" s="34"/>
      <c r="AZ772" s="34"/>
      <c r="BA772" s="34"/>
      <c r="BB772" s="34"/>
      <c r="BC772" s="34"/>
      <c r="BD772" s="34"/>
      <c r="BE772" s="34"/>
      <c r="BF772" s="34"/>
      <c r="BG772" s="34"/>
      <c r="BH772" s="34"/>
      <c r="BI772" s="34"/>
    </row>
    <row r="773" spans="1:61" s="183" customFormat="1" ht="20.100000000000001" customHeight="1" x14ac:dyDescent="0.15">
      <c r="A773" s="213">
        <v>763</v>
      </c>
      <c r="B773" s="136"/>
      <c r="C773" s="258"/>
      <c r="D773" s="258"/>
      <c r="E773" s="258"/>
      <c r="F773" s="258"/>
      <c r="G773" s="4"/>
      <c r="H773" s="5"/>
      <c r="I773" s="212"/>
      <c r="J773" s="254" t="str">
        <f>IF($H773="","",VLOOKUP($H773,TSギフト商品コード!$A$1:$H$10000,2,0))</f>
        <v/>
      </c>
      <c r="K773" s="184" t="str">
        <f>IF($H773="","",IF(EXACT(ASC(VLOOKUP($H773,TSギフト商品コード!$A$1:$H$10000,8,0)),1),VLOOKUP($H773,TSギフト商品コード!$A$1:$H$10000,3,0),ROUNDDOWN((1-$I$6)*VLOOKUP($H773,TSギフト商品コード!$A$1:$H$10000,3,0),0)))</f>
        <v/>
      </c>
      <c r="L773" s="185" t="str">
        <f t="shared" si="11"/>
        <v/>
      </c>
      <c r="M773" s="288"/>
      <c r="N773" s="5"/>
      <c r="O773" s="5"/>
      <c r="P773" s="5"/>
      <c r="Q773" s="5"/>
      <c r="R773" s="256"/>
      <c r="S773" s="256"/>
      <c r="T773" s="5"/>
      <c r="U773" s="5"/>
      <c r="V773" s="265"/>
      <c r="W773" s="34"/>
      <c r="X773" s="211" t="str">
        <f>IF($H773="","",IF(EXACT(ASC(VLOOKUP($H773,TSギフト商品コード!$A$2:$H$10000,8,0)),1),VLOOKUP($H773,TSギフト商品コード!$A$2:$H$10000,4,0),IF($I$6=0%,VLOOKUP($H773,TSギフト商品コード!$A$2:$H$10000,4,0),IF($I$6=3%,VLOOKUP($H773,TSギフト商品コード!$A$2:$H$10000,5,0),IF($I$6=5%,VLOOKUP($H773,TSギフト商品コード!$A$2:$H$10000,6,0),IF($I$6=10%,VLOOKUP($H773,TSギフト商品コード!$A$2:$H$10000,7,0),""))))))</f>
        <v/>
      </c>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c r="AW773" s="34"/>
      <c r="AX773" s="34"/>
      <c r="AY773" s="34"/>
      <c r="AZ773" s="34"/>
      <c r="BA773" s="34"/>
      <c r="BB773" s="34"/>
      <c r="BC773" s="34"/>
      <c r="BD773" s="34"/>
      <c r="BE773" s="34"/>
      <c r="BF773" s="34"/>
      <c r="BG773" s="34"/>
      <c r="BH773" s="34"/>
      <c r="BI773" s="34"/>
    </row>
    <row r="774" spans="1:61" s="183" customFormat="1" ht="20.100000000000001" customHeight="1" x14ac:dyDescent="0.15">
      <c r="A774" s="213">
        <v>764</v>
      </c>
      <c r="B774" s="136"/>
      <c r="C774" s="258"/>
      <c r="D774" s="258"/>
      <c r="E774" s="258"/>
      <c r="F774" s="258"/>
      <c r="G774" s="4"/>
      <c r="H774" s="5"/>
      <c r="I774" s="212"/>
      <c r="J774" s="254" t="str">
        <f>IF($H774="","",VLOOKUP($H774,TSギフト商品コード!$A$1:$H$10000,2,0))</f>
        <v/>
      </c>
      <c r="K774" s="184" t="str">
        <f>IF($H774="","",IF(EXACT(ASC(VLOOKUP($H774,TSギフト商品コード!$A$1:$H$10000,8,0)),1),VLOOKUP($H774,TSギフト商品コード!$A$1:$H$10000,3,0),ROUNDDOWN((1-$I$6)*VLOOKUP($H774,TSギフト商品コード!$A$1:$H$10000,3,0),0)))</f>
        <v/>
      </c>
      <c r="L774" s="185" t="str">
        <f t="shared" si="11"/>
        <v/>
      </c>
      <c r="M774" s="288"/>
      <c r="N774" s="5"/>
      <c r="O774" s="5"/>
      <c r="P774" s="5"/>
      <c r="Q774" s="5"/>
      <c r="R774" s="256"/>
      <c r="S774" s="256"/>
      <c r="T774" s="5"/>
      <c r="U774" s="5"/>
      <c r="V774" s="265"/>
      <c r="W774" s="34"/>
      <c r="X774" s="211" t="str">
        <f>IF($H774="","",IF(EXACT(ASC(VLOOKUP($H774,TSギフト商品コード!$A$2:$H$10000,8,0)),1),VLOOKUP($H774,TSギフト商品コード!$A$2:$H$10000,4,0),IF($I$6=0%,VLOOKUP($H774,TSギフト商品コード!$A$2:$H$10000,4,0),IF($I$6=3%,VLOOKUP($H774,TSギフト商品コード!$A$2:$H$10000,5,0),IF($I$6=5%,VLOOKUP($H774,TSギフト商品コード!$A$2:$H$10000,6,0),IF($I$6=10%,VLOOKUP($H774,TSギフト商品コード!$A$2:$H$10000,7,0),""))))))</f>
        <v/>
      </c>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c r="AX774" s="34"/>
      <c r="AY774" s="34"/>
      <c r="AZ774" s="34"/>
      <c r="BA774" s="34"/>
      <c r="BB774" s="34"/>
      <c r="BC774" s="34"/>
      <c r="BD774" s="34"/>
      <c r="BE774" s="34"/>
      <c r="BF774" s="34"/>
      <c r="BG774" s="34"/>
      <c r="BH774" s="34"/>
      <c r="BI774" s="34"/>
    </row>
    <row r="775" spans="1:61" s="183" customFormat="1" ht="20.100000000000001" customHeight="1" x14ac:dyDescent="0.15">
      <c r="A775" s="213">
        <v>765</v>
      </c>
      <c r="B775" s="136"/>
      <c r="C775" s="258"/>
      <c r="D775" s="258"/>
      <c r="E775" s="258"/>
      <c r="F775" s="258"/>
      <c r="G775" s="4"/>
      <c r="H775" s="5"/>
      <c r="I775" s="212"/>
      <c r="J775" s="254" t="str">
        <f>IF($H775="","",VLOOKUP($H775,TSギフト商品コード!$A$1:$H$10000,2,0))</f>
        <v/>
      </c>
      <c r="K775" s="184" t="str">
        <f>IF($H775="","",IF(EXACT(ASC(VLOOKUP($H775,TSギフト商品コード!$A$1:$H$10000,8,0)),1),VLOOKUP($H775,TSギフト商品コード!$A$1:$H$10000,3,0),ROUNDDOWN((1-$I$6)*VLOOKUP($H775,TSギフト商品コード!$A$1:$H$10000,3,0),0)))</f>
        <v/>
      </c>
      <c r="L775" s="185" t="str">
        <f t="shared" si="11"/>
        <v/>
      </c>
      <c r="M775" s="288"/>
      <c r="N775" s="5"/>
      <c r="O775" s="5"/>
      <c r="P775" s="5"/>
      <c r="Q775" s="5"/>
      <c r="R775" s="256"/>
      <c r="S775" s="256"/>
      <c r="T775" s="5"/>
      <c r="U775" s="5"/>
      <c r="V775" s="265"/>
      <c r="W775" s="34"/>
      <c r="X775" s="211" t="str">
        <f>IF($H775="","",IF(EXACT(ASC(VLOOKUP($H775,TSギフト商品コード!$A$2:$H$10000,8,0)),1),VLOOKUP($H775,TSギフト商品コード!$A$2:$H$10000,4,0),IF($I$6=0%,VLOOKUP($H775,TSギフト商品コード!$A$2:$H$10000,4,0),IF($I$6=3%,VLOOKUP($H775,TSギフト商品コード!$A$2:$H$10000,5,0),IF($I$6=5%,VLOOKUP($H775,TSギフト商品コード!$A$2:$H$10000,6,0),IF($I$6=10%,VLOOKUP($H775,TSギフト商品コード!$A$2:$H$10000,7,0),""))))))</f>
        <v/>
      </c>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c r="AX775" s="34"/>
      <c r="AY775" s="34"/>
      <c r="AZ775" s="34"/>
      <c r="BA775" s="34"/>
      <c r="BB775" s="34"/>
      <c r="BC775" s="34"/>
      <c r="BD775" s="34"/>
      <c r="BE775" s="34"/>
      <c r="BF775" s="34"/>
      <c r="BG775" s="34"/>
      <c r="BH775" s="34"/>
      <c r="BI775" s="34"/>
    </row>
    <row r="776" spans="1:61" s="183" customFormat="1" ht="20.100000000000001" customHeight="1" x14ac:dyDescent="0.15">
      <c r="A776" s="213">
        <v>766</v>
      </c>
      <c r="B776" s="136"/>
      <c r="C776" s="258"/>
      <c r="D776" s="258"/>
      <c r="E776" s="258"/>
      <c r="F776" s="258"/>
      <c r="G776" s="4"/>
      <c r="H776" s="5"/>
      <c r="I776" s="212"/>
      <c r="J776" s="254" t="str">
        <f>IF($H776="","",VLOOKUP($H776,TSギフト商品コード!$A$1:$H$10000,2,0))</f>
        <v/>
      </c>
      <c r="K776" s="184" t="str">
        <f>IF($H776="","",IF(EXACT(ASC(VLOOKUP($H776,TSギフト商品コード!$A$1:$H$10000,8,0)),1),VLOOKUP($H776,TSギフト商品コード!$A$1:$H$10000,3,0),ROUNDDOWN((1-$I$6)*VLOOKUP($H776,TSギフト商品コード!$A$1:$H$10000,3,0),0)))</f>
        <v/>
      </c>
      <c r="L776" s="185" t="str">
        <f t="shared" si="11"/>
        <v/>
      </c>
      <c r="M776" s="288"/>
      <c r="N776" s="5"/>
      <c r="O776" s="5"/>
      <c r="P776" s="5"/>
      <c r="Q776" s="5"/>
      <c r="R776" s="256"/>
      <c r="S776" s="256"/>
      <c r="T776" s="5"/>
      <c r="U776" s="5"/>
      <c r="V776" s="265"/>
      <c r="W776" s="34"/>
      <c r="X776" s="211" t="str">
        <f>IF($H776="","",IF(EXACT(ASC(VLOOKUP($H776,TSギフト商品コード!$A$2:$H$10000,8,0)),1),VLOOKUP($H776,TSギフト商品コード!$A$2:$H$10000,4,0),IF($I$6=0%,VLOOKUP($H776,TSギフト商品コード!$A$2:$H$10000,4,0),IF($I$6=3%,VLOOKUP($H776,TSギフト商品コード!$A$2:$H$10000,5,0),IF($I$6=5%,VLOOKUP($H776,TSギフト商品コード!$A$2:$H$10000,6,0),IF($I$6=10%,VLOOKUP($H776,TSギフト商品コード!$A$2:$H$10000,7,0),""))))))</f>
        <v/>
      </c>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c r="BG776" s="34"/>
      <c r="BH776" s="34"/>
      <c r="BI776" s="34"/>
    </row>
    <row r="777" spans="1:61" s="183" customFormat="1" ht="20.100000000000001" customHeight="1" x14ac:dyDescent="0.15">
      <c r="A777" s="213">
        <v>767</v>
      </c>
      <c r="B777" s="136"/>
      <c r="C777" s="258"/>
      <c r="D777" s="258"/>
      <c r="E777" s="258"/>
      <c r="F777" s="258"/>
      <c r="G777" s="4"/>
      <c r="H777" s="5"/>
      <c r="I777" s="212"/>
      <c r="J777" s="254" t="str">
        <f>IF($H777="","",VLOOKUP($H777,TSギフト商品コード!$A$1:$H$10000,2,0))</f>
        <v/>
      </c>
      <c r="K777" s="184" t="str">
        <f>IF($H777="","",IF(EXACT(ASC(VLOOKUP($H777,TSギフト商品コード!$A$1:$H$10000,8,0)),1),VLOOKUP($H777,TSギフト商品コード!$A$1:$H$10000,3,0),ROUNDDOWN((1-$I$6)*VLOOKUP($H777,TSギフト商品コード!$A$1:$H$10000,3,0),0)))</f>
        <v/>
      </c>
      <c r="L777" s="185" t="str">
        <f t="shared" si="11"/>
        <v/>
      </c>
      <c r="M777" s="288"/>
      <c r="N777" s="5"/>
      <c r="O777" s="5"/>
      <c r="P777" s="5"/>
      <c r="Q777" s="5"/>
      <c r="R777" s="256"/>
      <c r="S777" s="256"/>
      <c r="T777" s="5"/>
      <c r="U777" s="5"/>
      <c r="V777" s="265"/>
      <c r="W777" s="34"/>
      <c r="X777" s="211" t="str">
        <f>IF($H777="","",IF(EXACT(ASC(VLOOKUP($H777,TSギフト商品コード!$A$2:$H$10000,8,0)),1),VLOOKUP($H777,TSギフト商品コード!$A$2:$H$10000,4,0),IF($I$6=0%,VLOOKUP($H777,TSギフト商品コード!$A$2:$H$10000,4,0),IF($I$6=3%,VLOOKUP($H777,TSギフト商品コード!$A$2:$H$10000,5,0),IF($I$6=5%,VLOOKUP($H777,TSギフト商品コード!$A$2:$H$10000,6,0),IF($I$6=10%,VLOOKUP($H777,TSギフト商品コード!$A$2:$H$10000,7,0),""))))))</f>
        <v/>
      </c>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c r="AX777" s="34"/>
      <c r="AY777" s="34"/>
      <c r="AZ777" s="34"/>
      <c r="BA777" s="34"/>
      <c r="BB777" s="34"/>
      <c r="BC777" s="34"/>
      <c r="BD777" s="34"/>
      <c r="BE777" s="34"/>
      <c r="BF777" s="34"/>
      <c r="BG777" s="34"/>
      <c r="BH777" s="34"/>
      <c r="BI777" s="34"/>
    </row>
    <row r="778" spans="1:61" s="183" customFormat="1" ht="20.100000000000001" customHeight="1" x14ac:dyDescent="0.15">
      <c r="A778" s="213">
        <v>768</v>
      </c>
      <c r="B778" s="136"/>
      <c r="C778" s="258"/>
      <c r="D778" s="258"/>
      <c r="E778" s="258"/>
      <c r="F778" s="258"/>
      <c r="G778" s="4"/>
      <c r="H778" s="5"/>
      <c r="I778" s="212"/>
      <c r="J778" s="254" t="str">
        <f>IF($H778="","",VLOOKUP($H778,TSギフト商品コード!$A$1:$H$10000,2,0))</f>
        <v/>
      </c>
      <c r="K778" s="184" t="str">
        <f>IF($H778="","",IF(EXACT(ASC(VLOOKUP($H778,TSギフト商品コード!$A$1:$H$10000,8,0)),1),VLOOKUP($H778,TSギフト商品コード!$A$1:$H$10000,3,0),ROUNDDOWN((1-$I$6)*VLOOKUP($H778,TSギフト商品コード!$A$1:$H$10000,3,0),0)))</f>
        <v/>
      </c>
      <c r="L778" s="185" t="str">
        <f t="shared" si="11"/>
        <v/>
      </c>
      <c r="M778" s="288"/>
      <c r="N778" s="5"/>
      <c r="O778" s="5"/>
      <c r="P778" s="5"/>
      <c r="Q778" s="5"/>
      <c r="R778" s="256"/>
      <c r="S778" s="256"/>
      <c r="T778" s="5"/>
      <c r="U778" s="5"/>
      <c r="V778" s="265"/>
      <c r="W778" s="34"/>
      <c r="X778" s="211" t="str">
        <f>IF($H778="","",IF(EXACT(ASC(VLOOKUP($H778,TSギフト商品コード!$A$2:$H$10000,8,0)),1),VLOOKUP($H778,TSギフト商品コード!$A$2:$H$10000,4,0),IF($I$6=0%,VLOOKUP($H778,TSギフト商品コード!$A$2:$H$10000,4,0),IF($I$6=3%,VLOOKUP($H778,TSギフト商品コード!$A$2:$H$10000,5,0),IF($I$6=5%,VLOOKUP($H778,TSギフト商品コード!$A$2:$H$10000,6,0),IF($I$6=10%,VLOOKUP($H778,TSギフト商品コード!$A$2:$H$10000,7,0),""))))))</f>
        <v/>
      </c>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c r="AW778" s="34"/>
      <c r="AX778" s="34"/>
      <c r="AY778" s="34"/>
      <c r="AZ778" s="34"/>
      <c r="BA778" s="34"/>
      <c r="BB778" s="34"/>
      <c r="BC778" s="34"/>
      <c r="BD778" s="34"/>
      <c r="BE778" s="34"/>
      <c r="BF778" s="34"/>
      <c r="BG778" s="34"/>
      <c r="BH778" s="34"/>
      <c r="BI778" s="34"/>
    </row>
    <row r="779" spans="1:61" s="183" customFormat="1" ht="20.100000000000001" customHeight="1" x14ac:dyDescent="0.15">
      <c r="A779" s="213">
        <v>769</v>
      </c>
      <c r="B779" s="136"/>
      <c r="C779" s="258"/>
      <c r="D779" s="258"/>
      <c r="E779" s="258"/>
      <c r="F779" s="258"/>
      <c r="G779" s="4"/>
      <c r="H779" s="5"/>
      <c r="I779" s="212"/>
      <c r="J779" s="254" t="str">
        <f>IF($H779="","",VLOOKUP($H779,TSギフト商品コード!$A$1:$H$10000,2,0))</f>
        <v/>
      </c>
      <c r="K779" s="184" t="str">
        <f>IF($H779="","",IF(EXACT(ASC(VLOOKUP($H779,TSギフト商品コード!$A$1:$H$10000,8,0)),1),VLOOKUP($H779,TSギフト商品コード!$A$1:$H$10000,3,0),ROUNDDOWN((1-$I$6)*VLOOKUP($H779,TSギフト商品コード!$A$1:$H$10000,3,0),0)))</f>
        <v/>
      </c>
      <c r="L779" s="185" t="str">
        <f t="shared" si="11"/>
        <v/>
      </c>
      <c r="M779" s="288"/>
      <c r="N779" s="5"/>
      <c r="O779" s="5"/>
      <c r="P779" s="5"/>
      <c r="Q779" s="5"/>
      <c r="R779" s="256"/>
      <c r="S779" s="256"/>
      <c r="T779" s="5"/>
      <c r="U779" s="5"/>
      <c r="V779" s="265"/>
      <c r="W779" s="34"/>
      <c r="X779" s="211" t="str">
        <f>IF($H779="","",IF(EXACT(ASC(VLOOKUP($H779,TSギフト商品コード!$A$2:$H$10000,8,0)),1),VLOOKUP($H779,TSギフト商品コード!$A$2:$H$10000,4,0),IF($I$6=0%,VLOOKUP($H779,TSギフト商品コード!$A$2:$H$10000,4,0),IF($I$6=3%,VLOOKUP($H779,TSギフト商品コード!$A$2:$H$10000,5,0),IF($I$6=5%,VLOOKUP($H779,TSギフト商品コード!$A$2:$H$10000,6,0),IF($I$6=10%,VLOOKUP($H779,TSギフト商品コード!$A$2:$H$10000,7,0),""))))))</f>
        <v/>
      </c>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c r="AW779" s="34"/>
      <c r="AX779" s="34"/>
      <c r="AY779" s="34"/>
      <c r="AZ779" s="34"/>
      <c r="BA779" s="34"/>
      <c r="BB779" s="34"/>
      <c r="BC779" s="34"/>
      <c r="BD779" s="34"/>
      <c r="BE779" s="34"/>
      <c r="BF779" s="34"/>
      <c r="BG779" s="34"/>
      <c r="BH779" s="34"/>
      <c r="BI779" s="34"/>
    </row>
    <row r="780" spans="1:61" s="183" customFormat="1" ht="20.100000000000001" customHeight="1" x14ac:dyDescent="0.15">
      <c r="A780" s="213">
        <v>770</v>
      </c>
      <c r="B780" s="136"/>
      <c r="C780" s="258"/>
      <c r="D780" s="258"/>
      <c r="E780" s="258"/>
      <c r="F780" s="258"/>
      <c r="G780" s="4"/>
      <c r="H780" s="5"/>
      <c r="I780" s="212"/>
      <c r="J780" s="254" t="str">
        <f>IF($H780="","",VLOOKUP($H780,TSギフト商品コード!$A$1:$H$10000,2,0))</f>
        <v/>
      </c>
      <c r="K780" s="184" t="str">
        <f>IF($H780="","",IF(EXACT(ASC(VLOOKUP($H780,TSギフト商品コード!$A$1:$H$10000,8,0)),1),VLOOKUP($H780,TSギフト商品コード!$A$1:$H$10000,3,0),ROUNDDOWN((1-$I$6)*VLOOKUP($H780,TSギフト商品コード!$A$1:$H$10000,3,0),0)))</f>
        <v/>
      </c>
      <c r="L780" s="185" t="str">
        <f t="shared" ref="L780:L843" si="12">IF(OR($I780="",$K780=""),"",$I780*$K780)</f>
        <v/>
      </c>
      <c r="M780" s="288"/>
      <c r="N780" s="5"/>
      <c r="O780" s="5"/>
      <c r="P780" s="5"/>
      <c r="Q780" s="5"/>
      <c r="R780" s="256"/>
      <c r="S780" s="256"/>
      <c r="T780" s="5"/>
      <c r="U780" s="5"/>
      <c r="V780" s="265"/>
      <c r="W780" s="34"/>
      <c r="X780" s="211" t="str">
        <f>IF($H780="","",IF(EXACT(ASC(VLOOKUP($H780,TSギフト商品コード!$A$2:$H$10000,8,0)),1),VLOOKUP($H780,TSギフト商品コード!$A$2:$H$10000,4,0),IF($I$6=0%,VLOOKUP($H780,TSギフト商品コード!$A$2:$H$10000,4,0),IF($I$6=3%,VLOOKUP($H780,TSギフト商品コード!$A$2:$H$10000,5,0),IF($I$6=5%,VLOOKUP($H780,TSギフト商品コード!$A$2:$H$10000,6,0),IF($I$6=10%,VLOOKUP($H780,TSギフト商品コード!$A$2:$H$10000,7,0),""))))))</f>
        <v/>
      </c>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c r="AU780" s="34"/>
      <c r="AV780" s="34"/>
      <c r="AW780" s="34"/>
      <c r="AX780" s="34"/>
      <c r="AY780" s="34"/>
      <c r="AZ780" s="34"/>
      <c r="BA780" s="34"/>
      <c r="BB780" s="34"/>
      <c r="BC780" s="34"/>
      <c r="BD780" s="34"/>
      <c r="BE780" s="34"/>
      <c r="BF780" s="34"/>
      <c r="BG780" s="34"/>
      <c r="BH780" s="34"/>
      <c r="BI780" s="34"/>
    </row>
    <row r="781" spans="1:61" s="183" customFormat="1" ht="20.100000000000001" customHeight="1" x14ac:dyDescent="0.15">
      <c r="A781" s="213">
        <v>771</v>
      </c>
      <c r="B781" s="136"/>
      <c r="C781" s="258"/>
      <c r="D781" s="258"/>
      <c r="E781" s="258"/>
      <c r="F781" s="258"/>
      <c r="G781" s="4"/>
      <c r="H781" s="5"/>
      <c r="I781" s="212"/>
      <c r="J781" s="254" t="str">
        <f>IF($H781="","",VLOOKUP($H781,TSギフト商品コード!$A$1:$H$10000,2,0))</f>
        <v/>
      </c>
      <c r="K781" s="184" t="str">
        <f>IF($H781="","",IF(EXACT(ASC(VLOOKUP($H781,TSギフト商品コード!$A$1:$H$10000,8,0)),1),VLOOKUP($H781,TSギフト商品コード!$A$1:$H$10000,3,0),ROUNDDOWN((1-$I$6)*VLOOKUP($H781,TSギフト商品コード!$A$1:$H$10000,3,0),0)))</f>
        <v/>
      </c>
      <c r="L781" s="185" t="str">
        <f t="shared" si="12"/>
        <v/>
      </c>
      <c r="M781" s="288"/>
      <c r="N781" s="5"/>
      <c r="O781" s="5"/>
      <c r="P781" s="5"/>
      <c r="Q781" s="5"/>
      <c r="R781" s="256"/>
      <c r="S781" s="256"/>
      <c r="T781" s="5"/>
      <c r="U781" s="5"/>
      <c r="V781" s="265"/>
      <c r="W781" s="34"/>
      <c r="X781" s="211" t="str">
        <f>IF($H781="","",IF(EXACT(ASC(VLOOKUP($H781,TSギフト商品コード!$A$2:$H$10000,8,0)),1),VLOOKUP($H781,TSギフト商品コード!$A$2:$H$10000,4,0),IF($I$6=0%,VLOOKUP($H781,TSギフト商品コード!$A$2:$H$10000,4,0),IF($I$6=3%,VLOOKUP($H781,TSギフト商品コード!$A$2:$H$10000,5,0),IF($I$6=5%,VLOOKUP($H781,TSギフト商品コード!$A$2:$H$10000,6,0),IF($I$6=10%,VLOOKUP($H781,TSギフト商品コード!$A$2:$H$10000,7,0),""))))))</f>
        <v/>
      </c>
      <c r="Y781" s="34"/>
      <c r="Z781" s="34"/>
      <c r="AA781" s="34"/>
      <c r="AB781" s="34"/>
      <c r="AC781" s="34"/>
      <c r="AD781" s="34"/>
      <c r="AE781" s="34"/>
      <c r="AF781" s="34"/>
      <c r="AG781" s="34"/>
      <c r="AH781" s="34"/>
      <c r="AI781" s="34"/>
      <c r="AJ781" s="34"/>
      <c r="AK781" s="34"/>
      <c r="AL781" s="34"/>
      <c r="AM781" s="34"/>
      <c r="AN781" s="34"/>
      <c r="AO781" s="34"/>
      <c r="AP781" s="34"/>
      <c r="AQ781" s="34"/>
      <c r="AR781" s="34"/>
      <c r="AS781" s="34"/>
      <c r="AT781" s="34"/>
      <c r="AU781" s="34"/>
      <c r="AV781" s="34"/>
      <c r="AW781" s="34"/>
      <c r="AX781" s="34"/>
      <c r="AY781" s="34"/>
      <c r="AZ781" s="34"/>
      <c r="BA781" s="34"/>
      <c r="BB781" s="34"/>
      <c r="BC781" s="34"/>
      <c r="BD781" s="34"/>
      <c r="BE781" s="34"/>
      <c r="BF781" s="34"/>
      <c r="BG781" s="34"/>
      <c r="BH781" s="34"/>
      <c r="BI781" s="34"/>
    </row>
    <row r="782" spans="1:61" s="183" customFormat="1" ht="20.100000000000001" customHeight="1" x14ac:dyDescent="0.15">
      <c r="A782" s="213">
        <v>772</v>
      </c>
      <c r="B782" s="136"/>
      <c r="C782" s="258"/>
      <c r="D782" s="258"/>
      <c r="E782" s="258"/>
      <c r="F782" s="258"/>
      <c r="G782" s="4"/>
      <c r="H782" s="5"/>
      <c r="I782" s="212"/>
      <c r="J782" s="254" t="str">
        <f>IF($H782="","",VLOOKUP($H782,TSギフト商品コード!$A$1:$H$10000,2,0))</f>
        <v/>
      </c>
      <c r="K782" s="184" t="str">
        <f>IF($H782="","",IF(EXACT(ASC(VLOOKUP($H782,TSギフト商品コード!$A$1:$H$10000,8,0)),1),VLOOKUP($H782,TSギフト商品コード!$A$1:$H$10000,3,0),ROUNDDOWN((1-$I$6)*VLOOKUP($H782,TSギフト商品コード!$A$1:$H$10000,3,0),0)))</f>
        <v/>
      </c>
      <c r="L782" s="185" t="str">
        <f t="shared" si="12"/>
        <v/>
      </c>
      <c r="M782" s="288"/>
      <c r="N782" s="5"/>
      <c r="O782" s="5"/>
      <c r="P782" s="5"/>
      <c r="Q782" s="5"/>
      <c r="R782" s="256"/>
      <c r="S782" s="256"/>
      <c r="T782" s="5"/>
      <c r="U782" s="5"/>
      <c r="V782" s="265"/>
      <c r="W782" s="34"/>
      <c r="X782" s="211" t="str">
        <f>IF($H782="","",IF(EXACT(ASC(VLOOKUP($H782,TSギフト商品コード!$A$2:$H$10000,8,0)),1),VLOOKUP($H782,TSギフト商品コード!$A$2:$H$10000,4,0),IF($I$6=0%,VLOOKUP($H782,TSギフト商品コード!$A$2:$H$10000,4,0),IF($I$6=3%,VLOOKUP($H782,TSギフト商品コード!$A$2:$H$10000,5,0),IF($I$6=5%,VLOOKUP($H782,TSギフト商品コード!$A$2:$H$10000,6,0),IF($I$6=10%,VLOOKUP($H782,TSギフト商品コード!$A$2:$H$10000,7,0),""))))))</f>
        <v/>
      </c>
      <c r="Y782" s="34"/>
      <c r="Z782" s="34"/>
      <c r="AA782" s="34"/>
      <c r="AB782" s="34"/>
      <c r="AC782" s="34"/>
      <c r="AD782" s="34"/>
      <c r="AE782" s="34"/>
      <c r="AF782" s="34"/>
      <c r="AG782" s="34"/>
      <c r="AH782" s="34"/>
      <c r="AI782" s="34"/>
      <c r="AJ782" s="34"/>
      <c r="AK782" s="34"/>
      <c r="AL782" s="34"/>
      <c r="AM782" s="34"/>
      <c r="AN782" s="34"/>
      <c r="AO782" s="34"/>
      <c r="AP782" s="34"/>
      <c r="AQ782" s="34"/>
      <c r="AR782" s="34"/>
      <c r="AS782" s="34"/>
      <c r="AT782" s="34"/>
      <c r="AU782" s="34"/>
      <c r="AV782" s="34"/>
      <c r="AW782" s="34"/>
      <c r="AX782" s="34"/>
      <c r="AY782" s="34"/>
      <c r="AZ782" s="34"/>
      <c r="BA782" s="34"/>
      <c r="BB782" s="34"/>
      <c r="BC782" s="34"/>
      <c r="BD782" s="34"/>
      <c r="BE782" s="34"/>
      <c r="BF782" s="34"/>
      <c r="BG782" s="34"/>
      <c r="BH782" s="34"/>
      <c r="BI782" s="34"/>
    </row>
    <row r="783" spans="1:61" s="183" customFormat="1" ht="20.100000000000001" customHeight="1" x14ac:dyDescent="0.15">
      <c r="A783" s="213">
        <v>773</v>
      </c>
      <c r="B783" s="136"/>
      <c r="C783" s="258"/>
      <c r="D783" s="258"/>
      <c r="E783" s="258"/>
      <c r="F783" s="258"/>
      <c r="G783" s="4"/>
      <c r="H783" s="5"/>
      <c r="I783" s="212"/>
      <c r="J783" s="254" t="str">
        <f>IF($H783="","",VLOOKUP($H783,TSギフト商品コード!$A$1:$H$10000,2,0))</f>
        <v/>
      </c>
      <c r="K783" s="184" t="str">
        <f>IF($H783="","",IF(EXACT(ASC(VLOOKUP($H783,TSギフト商品コード!$A$1:$H$10000,8,0)),1),VLOOKUP($H783,TSギフト商品コード!$A$1:$H$10000,3,0),ROUNDDOWN((1-$I$6)*VLOOKUP($H783,TSギフト商品コード!$A$1:$H$10000,3,0),0)))</f>
        <v/>
      </c>
      <c r="L783" s="185" t="str">
        <f t="shared" si="12"/>
        <v/>
      </c>
      <c r="M783" s="288"/>
      <c r="N783" s="5"/>
      <c r="O783" s="5"/>
      <c r="P783" s="5"/>
      <c r="Q783" s="5"/>
      <c r="R783" s="256"/>
      <c r="S783" s="256"/>
      <c r="T783" s="5"/>
      <c r="U783" s="5"/>
      <c r="V783" s="265"/>
      <c r="W783" s="34"/>
      <c r="X783" s="211" t="str">
        <f>IF($H783="","",IF(EXACT(ASC(VLOOKUP($H783,TSギフト商品コード!$A$2:$H$10000,8,0)),1),VLOOKUP($H783,TSギフト商品コード!$A$2:$H$10000,4,0),IF($I$6=0%,VLOOKUP($H783,TSギフト商品コード!$A$2:$H$10000,4,0),IF($I$6=3%,VLOOKUP($H783,TSギフト商品コード!$A$2:$H$10000,5,0),IF($I$6=5%,VLOOKUP($H783,TSギフト商品コード!$A$2:$H$10000,6,0),IF($I$6=10%,VLOOKUP($H783,TSギフト商品コード!$A$2:$H$10000,7,0),""))))))</f>
        <v/>
      </c>
      <c r="Y783" s="34"/>
      <c r="Z783" s="34"/>
      <c r="AA783" s="34"/>
      <c r="AB783" s="34"/>
      <c r="AC783" s="34"/>
      <c r="AD783" s="34"/>
      <c r="AE783" s="34"/>
      <c r="AF783" s="34"/>
      <c r="AG783" s="34"/>
      <c r="AH783" s="34"/>
      <c r="AI783" s="34"/>
      <c r="AJ783" s="34"/>
      <c r="AK783" s="34"/>
      <c r="AL783" s="34"/>
      <c r="AM783" s="34"/>
      <c r="AN783" s="34"/>
      <c r="AO783" s="34"/>
      <c r="AP783" s="34"/>
      <c r="AQ783" s="34"/>
      <c r="AR783" s="34"/>
      <c r="AS783" s="34"/>
      <c r="AT783" s="34"/>
      <c r="AU783" s="34"/>
      <c r="AV783" s="34"/>
      <c r="AW783" s="34"/>
      <c r="AX783" s="34"/>
      <c r="AY783" s="34"/>
      <c r="AZ783" s="34"/>
      <c r="BA783" s="34"/>
      <c r="BB783" s="34"/>
      <c r="BC783" s="34"/>
      <c r="BD783" s="34"/>
      <c r="BE783" s="34"/>
      <c r="BF783" s="34"/>
      <c r="BG783" s="34"/>
      <c r="BH783" s="34"/>
      <c r="BI783" s="34"/>
    </row>
    <row r="784" spans="1:61" s="183" customFormat="1" ht="20.100000000000001" customHeight="1" x14ac:dyDescent="0.15">
      <c r="A784" s="213">
        <v>774</v>
      </c>
      <c r="B784" s="136"/>
      <c r="C784" s="258"/>
      <c r="D784" s="258"/>
      <c r="E784" s="258"/>
      <c r="F784" s="258"/>
      <c r="G784" s="4"/>
      <c r="H784" s="5"/>
      <c r="I784" s="212"/>
      <c r="J784" s="254" t="str">
        <f>IF($H784="","",VLOOKUP($H784,TSギフト商品コード!$A$1:$H$10000,2,0))</f>
        <v/>
      </c>
      <c r="K784" s="184" t="str">
        <f>IF($H784="","",IF(EXACT(ASC(VLOOKUP($H784,TSギフト商品コード!$A$1:$H$10000,8,0)),1),VLOOKUP($H784,TSギフト商品コード!$A$1:$H$10000,3,0),ROUNDDOWN((1-$I$6)*VLOOKUP($H784,TSギフト商品コード!$A$1:$H$10000,3,0),0)))</f>
        <v/>
      </c>
      <c r="L784" s="185" t="str">
        <f t="shared" si="12"/>
        <v/>
      </c>
      <c r="M784" s="288"/>
      <c r="N784" s="5"/>
      <c r="O784" s="5"/>
      <c r="P784" s="5"/>
      <c r="Q784" s="5"/>
      <c r="R784" s="256"/>
      <c r="S784" s="256"/>
      <c r="T784" s="5"/>
      <c r="U784" s="5"/>
      <c r="V784" s="265"/>
      <c r="W784" s="34"/>
      <c r="X784" s="211" t="str">
        <f>IF($H784="","",IF(EXACT(ASC(VLOOKUP($H784,TSギフト商品コード!$A$2:$H$10000,8,0)),1),VLOOKUP($H784,TSギフト商品コード!$A$2:$H$10000,4,0),IF($I$6=0%,VLOOKUP($H784,TSギフト商品コード!$A$2:$H$10000,4,0),IF($I$6=3%,VLOOKUP($H784,TSギフト商品コード!$A$2:$H$10000,5,0),IF($I$6=5%,VLOOKUP($H784,TSギフト商品コード!$A$2:$H$10000,6,0),IF($I$6=10%,VLOOKUP($H784,TSギフト商品コード!$A$2:$H$10000,7,0),""))))))</f>
        <v/>
      </c>
      <c r="Y784" s="34"/>
      <c r="Z784" s="34"/>
      <c r="AA784" s="34"/>
      <c r="AB784" s="34"/>
      <c r="AC784" s="34"/>
      <c r="AD784" s="34"/>
      <c r="AE784" s="34"/>
      <c r="AF784" s="34"/>
      <c r="AG784" s="34"/>
      <c r="AH784" s="34"/>
      <c r="AI784" s="34"/>
      <c r="AJ784" s="34"/>
      <c r="AK784" s="34"/>
      <c r="AL784" s="34"/>
      <c r="AM784" s="34"/>
      <c r="AN784" s="34"/>
      <c r="AO784" s="34"/>
      <c r="AP784" s="34"/>
      <c r="AQ784" s="34"/>
      <c r="AR784" s="34"/>
      <c r="AS784" s="34"/>
      <c r="AT784" s="34"/>
      <c r="AU784" s="34"/>
      <c r="AV784" s="34"/>
      <c r="AW784" s="34"/>
      <c r="AX784" s="34"/>
      <c r="AY784" s="34"/>
      <c r="AZ784" s="34"/>
      <c r="BA784" s="34"/>
      <c r="BB784" s="34"/>
      <c r="BC784" s="34"/>
      <c r="BD784" s="34"/>
      <c r="BE784" s="34"/>
      <c r="BF784" s="34"/>
      <c r="BG784" s="34"/>
      <c r="BH784" s="34"/>
      <c r="BI784" s="34"/>
    </row>
    <row r="785" spans="1:61" s="183" customFormat="1" ht="20.100000000000001" customHeight="1" x14ac:dyDescent="0.15">
      <c r="A785" s="213">
        <v>775</v>
      </c>
      <c r="B785" s="136"/>
      <c r="C785" s="258"/>
      <c r="D785" s="258"/>
      <c r="E785" s="258"/>
      <c r="F785" s="258"/>
      <c r="G785" s="4"/>
      <c r="H785" s="5"/>
      <c r="I785" s="212"/>
      <c r="J785" s="254" t="str">
        <f>IF($H785="","",VLOOKUP($H785,TSギフト商品コード!$A$1:$H$10000,2,0))</f>
        <v/>
      </c>
      <c r="K785" s="184" t="str">
        <f>IF($H785="","",IF(EXACT(ASC(VLOOKUP($H785,TSギフト商品コード!$A$1:$H$10000,8,0)),1),VLOOKUP($H785,TSギフト商品コード!$A$1:$H$10000,3,0),ROUNDDOWN((1-$I$6)*VLOOKUP($H785,TSギフト商品コード!$A$1:$H$10000,3,0),0)))</f>
        <v/>
      </c>
      <c r="L785" s="185" t="str">
        <f t="shared" si="12"/>
        <v/>
      </c>
      <c r="M785" s="288"/>
      <c r="N785" s="5"/>
      <c r="O785" s="5"/>
      <c r="P785" s="5"/>
      <c r="Q785" s="5"/>
      <c r="R785" s="256"/>
      <c r="S785" s="256"/>
      <c r="T785" s="5"/>
      <c r="U785" s="5"/>
      <c r="V785" s="265"/>
      <c r="W785" s="34"/>
      <c r="X785" s="211" t="str">
        <f>IF($H785="","",IF(EXACT(ASC(VLOOKUP($H785,TSギフト商品コード!$A$2:$H$10000,8,0)),1),VLOOKUP($H785,TSギフト商品コード!$A$2:$H$10000,4,0),IF($I$6=0%,VLOOKUP($H785,TSギフト商品コード!$A$2:$H$10000,4,0),IF($I$6=3%,VLOOKUP($H785,TSギフト商品コード!$A$2:$H$10000,5,0),IF($I$6=5%,VLOOKUP($H785,TSギフト商品コード!$A$2:$H$10000,6,0),IF($I$6=10%,VLOOKUP($H785,TSギフト商品コード!$A$2:$H$10000,7,0),""))))))</f>
        <v/>
      </c>
      <c r="Y785" s="34"/>
      <c r="Z785" s="34"/>
      <c r="AA785" s="34"/>
      <c r="AB785" s="34"/>
      <c r="AC785" s="34"/>
      <c r="AD785" s="34"/>
      <c r="AE785" s="34"/>
      <c r="AF785" s="34"/>
      <c r="AG785" s="34"/>
      <c r="AH785" s="34"/>
      <c r="AI785" s="34"/>
      <c r="AJ785" s="34"/>
      <c r="AK785" s="34"/>
      <c r="AL785" s="34"/>
      <c r="AM785" s="34"/>
      <c r="AN785" s="34"/>
      <c r="AO785" s="34"/>
      <c r="AP785" s="34"/>
      <c r="AQ785" s="34"/>
      <c r="AR785" s="34"/>
      <c r="AS785" s="34"/>
      <c r="AT785" s="34"/>
      <c r="AU785" s="34"/>
      <c r="AV785" s="34"/>
      <c r="AW785" s="34"/>
      <c r="AX785" s="34"/>
      <c r="AY785" s="34"/>
      <c r="AZ785" s="34"/>
      <c r="BA785" s="34"/>
      <c r="BB785" s="34"/>
      <c r="BC785" s="34"/>
      <c r="BD785" s="34"/>
      <c r="BE785" s="34"/>
      <c r="BF785" s="34"/>
      <c r="BG785" s="34"/>
      <c r="BH785" s="34"/>
      <c r="BI785" s="34"/>
    </row>
    <row r="786" spans="1:61" s="183" customFormat="1" ht="20.100000000000001" customHeight="1" x14ac:dyDescent="0.15">
      <c r="A786" s="213">
        <v>776</v>
      </c>
      <c r="B786" s="136"/>
      <c r="C786" s="258"/>
      <c r="D786" s="258"/>
      <c r="E786" s="258"/>
      <c r="F786" s="258"/>
      <c r="G786" s="4"/>
      <c r="H786" s="5"/>
      <c r="I786" s="212"/>
      <c r="J786" s="254" t="str">
        <f>IF($H786="","",VLOOKUP($H786,TSギフト商品コード!$A$1:$H$10000,2,0))</f>
        <v/>
      </c>
      <c r="K786" s="184" t="str">
        <f>IF($H786="","",IF(EXACT(ASC(VLOOKUP($H786,TSギフト商品コード!$A$1:$H$10000,8,0)),1),VLOOKUP($H786,TSギフト商品コード!$A$1:$H$10000,3,0),ROUNDDOWN((1-$I$6)*VLOOKUP($H786,TSギフト商品コード!$A$1:$H$10000,3,0),0)))</f>
        <v/>
      </c>
      <c r="L786" s="185" t="str">
        <f t="shared" si="12"/>
        <v/>
      </c>
      <c r="M786" s="288"/>
      <c r="N786" s="5"/>
      <c r="O786" s="5"/>
      <c r="P786" s="5"/>
      <c r="Q786" s="5"/>
      <c r="R786" s="256"/>
      <c r="S786" s="256"/>
      <c r="T786" s="5"/>
      <c r="U786" s="5"/>
      <c r="V786" s="265"/>
      <c r="W786" s="34"/>
      <c r="X786" s="211" t="str">
        <f>IF($H786="","",IF(EXACT(ASC(VLOOKUP($H786,TSギフト商品コード!$A$2:$H$10000,8,0)),1),VLOOKUP($H786,TSギフト商品コード!$A$2:$H$10000,4,0),IF($I$6=0%,VLOOKUP($H786,TSギフト商品コード!$A$2:$H$10000,4,0),IF($I$6=3%,VLOOKUP($H786,TSギフト商品コード!$A$2:$H$10000,5,0),IF($I$6=5%,VLOOKUP($H786,TSギフト商品コード!$A$2:$H$10000,6,0),IF($I$6=10%,VLOOKUP($H786,TSギフト商品コード!$A$2:$H$10000,7,0),""))))))</f>
        <v/>
      </c>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c r="BG786" s="34"/>
      <c r="BH786" s="34"/>
      <c r="BI786" s="34"/>
    </row>
    <row r="787" spans="1:61" s="183" customFormat="1" ht="20.100000000000001" customHeight="1" x14ac:dyDescent="0.15">
      <c r="A787" s="213">
        <v>777</v>
      </c>
      <c r="B787" s="136"/>
      <c r="C787" s="258"/>
      <c r="D787" s="258"/>
      <c r="E787" s="258"/>
      <c r="F787" s="258"/>
      <c r="G787" s="4"/>
      <c r="H787" s="5"/>
      <c r="I787" s="212"/>
      <c r="J787" s="254" t="str">
        <f>IF($H787="","",VLOOKUP($H787,TSギフト商品コード!$A$1:$H$10000,2,0))</f>
        <v/>
      </c>
      <c r="K787" s="184" t="str">
        <f>IF($H787="","",IF(EXACT(ASC(VLOOKUP($H787,TSギフト商品コード!$A$1:$H$10000,8,0)),1),VLOOKUP($H787,TSギフト商品コード!$A$1:$H$10000,3,0),ROUNDDOWN((1-$I$6)*VLOOKUP($H787,TSギフト商品コード!$A$1:$H$10000,3,0),0)))</f>
        <v/>
      </c>
      <c r="L787" s="185" t="str">
        <f t="shared" si="12"/>
        <v/>
      </c>
      <c r="M787" s="288"/>
      <c r="N787" s="5"/>
      <c r="O787" s="5"/>
      <c r="P787" s="5"/>
      <c r="Q787" s="5"/>
      <c r="R787" s="256"/>
      <c r="S787" s="256"/>
      <c r="T787" s="5"/>
      <c r="U787" s="5"/>
      <c r="V787" s="265"/>
      <c r="W787" s="34"/>
      <c r="X787" s="211" t="str">
        <f>IF($H787="","",IF(EXACT(ASC(VLOOKUP($H787,TSギフト商品コード!$A$2:$H$10000,8,0)),1),VLOOKUP($H787,TSギフト商品コード!$A$2:$H$10000,4,0),IF($I$6=0%,VLOOKUP($H787,TSギフト商品コード!$A$2:$H$10000,4,0),IF($I$6=3%,VLOOKUP($H787,TSギフト商品コード!$A$2:$H$10000,5,0),IF($I$6=5%,VLOOKUP($H787,TSギフト商品コード!$A$2:$H$10000,6,0),IF($I$6=10%,VLOOKUP($H787,TSギフト商品コード!$A$2:$H$10000,7,0),""))))))</f>
        <v/>
      </c>
      <c r="Y787" s="34"/>
      <c r="Z787" s="34"/>
      <c r="AA787" s="34"/>
      <c r="AB787" s="34"/>
      <c r="AC787" s="34"/>
      <c r="AD787" s="34"/>
      <c r="AE787" s="34"/>
      <c r="AF787" s="34"/>
      <c r="AG787" s="34"/>
      <c r="AH787" s="34"/>
      <c r="AI787" s="34"/>
      <c r="AJ787" s="34"/>
      <c r="AK787" s="34"/>
      <c r="AL787" s="34"/>
      <c r="AM787" s="34"/>
      <c r="AN787" s="34"/>
      <c r="AO787" s="34"/>
      <c r="AP787" s="34"/>
      <c r="AQ787" s="34"/>
      <c r="AR787" s="34"/>
      <c r="AS787" s="34"/>
      <c r="AT787" s="34"/>
      <c r="AU787" s="34"/>
      <c r="AV787" s="34"/>
      <c r="AW787" s="34"/>
      <c r="AX787" s="34"/>
      <c r="AY787" s="34"/>
      <c r="AZ787" s="34"/>
      <c r="BA787" s="34"/>
      <c r="BB787" s="34"/>
      <c r="BC787" s="34"/>
      <c r="BD787" s="34"/>
      <c r="BE787" s="34"/>
      <c r="BF787" s="34"/>
      <c r="BG787" s="34"/>
      <c r="BH787" s="34"/>
      <c r="BI787" s="34"/>
    </row>
    <row r="788" spans="1:61" s="183" customFormat="1" ht="20.100000000000001" customHeight="1" x14ac:dyDescent="0.15">
      <c r="A788" s="213">
        <v>778</v>
      </c>
      <c r="B788" s="136"/>
      <c r="C788" s="258"/>
      <c r="D788" s="258"/>
      <c r="E788" s="258"/>
      <c r="F788" s="258"/>
      <c r="G788" s="4"/>
      <c r="H788" s="5"/>
      <c r="I788" s="212"/>
      <c r="J788" s="254" t="str">
        <f>IF($H788="","",VLOOKUP($H788,TSギフト商品コード!$A$1:$H$10000,2,0))</f>
        <v/>
      </c>
      <c r="K788" s="184" t="str">
        <f>IF($H788="","",IF(EXACT(ASC(VLOOKUP($H788,TSギフト商品コード!$A$1:$H$10000,8,0)),1),VLOOKUP($H788,TSギフト商品コード!$A$1:$H$10000,3,0),ROUNDDOWN((1-$I$6)*VLOOKUP($H788,TSギフト商品コード!$A$1:$H$10000,3,0),0)))</f>
        <v/>
      </c>
      <c r="L788" s="185" t="str">
        <f t="shared" si="12"/>
        <v/>
      </c>
      <c r="M788" s="288"/>
      <c r="N788" s="5"/>
      <c r="O788" s="5"/>
      <c r="P788" s="5"/>
      <c r="Q788" s="5"/>
      <c r="R788" s="256"/>
      <c r="S788" s="256"/>
      <c r="T788" s="5"/>
      <c r="U788" s="5"/>
      <c r="V788" s="265"/>
      <c r="W788" s="34"/>
      <c r="X788" s="211" t="str">
        <f>IF($H788="","",IF(EXACT(ASC(VLOOKUP($H788,TSギフト商品コード!$A$2:$H$10000,8,0)),1),VLOOKUP($H788,TSギフト商品コード!$A$2:$H$10000,4,0),IF($I$6=0%,VLOOKUP($H788,TSギフト商品コード!$A$2:$H$10000,4,0),IF($I$6=3%,VLOOKUP($H788,TSギフト商品コード!$A$2:$H$10000,5,0),IF($I$6=5%,VLOOKUP($H788,TSギフト商品コード!$A$2:$H$10000,6,0),IF($I$6=10%,VLOOKUP($H788,TSギフト商品コード!$A$2:$H$10000,7,0),""))))))</f>
        <v/>
      </c>
      <c r="Y788" s="34"/>
      <c r="Z788" s="34"/>
      <c r="AA788" s="34"/>
      <c r="AB788" s="34"/>
      <c r="AC788" s="34"/>
      <c r="AD788" s="34"/>
      <c r="AE788" s="34"/>
      <c r="AF788" s="34"/>
      <c r="AG788" s="34"/>
      <c r="AH788" s="34"/>
      <c r="AI788" s="34"/>
      <c r="AJ788" s="34"/>
      <c r="AK788" s="34"/>
      <c r="AL788" s="34"/>
      <c r="AM788" s="34"/>
      <c r="AN788" s="34"/>
      <c r="AO788" s="34"/>
      <c r="AP788" s="34"/>
      <c r="AQ788" s="34"/>
      <c r="AR788" s="34"/>
      <c r="AS788" s="34"/>
      <c r="AT788" s="34"/>
      <c r="AU788" s="34"/>
      <c r="AV788" s="34"/>
      <c r="AW788" s="34"/>
      <c r="AX788" s="34"/>
      <c r="AY788" s="34"/>
      <c r="AZ788" s="34"/>
      <c r="BA788" s="34"/>
      <c r="BB788" s="34"/>
      <c r="BC788" s="34"/>
      <c r="BD788" s="34"/>
      <c r="BE788" s="34"/>
      <c r="BF788" s="34"/>
      <c r="BG788" s="34"/>
      <c r="BH788" s="34"/>
      <c r="BI788" s="34"/>
    </row>
    <row r="789" spans="1:61" s="183" customFormat="1" ht="20.100000000000001" customHeight="1" x14ac:dyDescent="0.15">
      <c r="A789" s="213">
        <v>779</v>
      </c>
      <c r="B789" s="136"/>
      <c r="C789" s="258"/>
      <c r="D789" s="258"/>
      <c r="E789" s="258"/>
      <c r="F789" s="258"/>
      <c r="G789" s="4"/>
      <c r="H789" s="5"/>
      <c r="I789" s="212"/>
      <c r="J789" s="254" t="str">
        <f>IF($H789="","",VLOOKUP($H789,TSギフト商品コード!$A$1:$H$10000,2,0))</f>
        <v/>
      </c>
      <c r="K789" s="184" t="str">
        <f>IF($H789="","",IF(EXACT(ASC(VLOOKUP($H789,TSギフト商品コード!$A$1:$H$10000,8,0)),1),VLOOKUP($H789,TSギフト商品コード!$A$1:$H$10000,3,0),ROUNDDOWN((1-$I$6)*VLOOKUP($H789,TSギフト商品コード!$A$1:$H$10000,3,0),0)))</f>
        <v/>
      </c>
      <c r="L789" s="185" t="str">
        <f t="shared" si="12"/>
        <v/>
      </c>
      <c r="M789" s="288"/>
      <c r="N789" s="5"/>
      <c r="O789" s="5"/>
      <c r="P789" s="5"/>
      <c r="Q789" s="5"/>
      <c r="R789" s="256"/>
      <c r="S789" s="256"/>
      <c r="T789" s="5"/>
      <c r="U789" s="5"/>
      <c r="V789" s="265"/>
      <c r="W789" s="34"/>
      <c r="X789" s="211" t="str">
        <f>IF($H789="","",IF(EXACT(ASC(VLOOKUP($H789,TSギフト商品コード!$A$2:$H$10000,8,0)),1),VLOOKUP($H789,TSギフト商品コード!$A$2:$H$10000,4,0),IF($I$6=0%,VLOOKUP($H789,TSギフト商品コード!$A$2:$H$10000,4,0),IF($I$6=3%,VLOOKUP($H789,TSギフト商品コード!$A$2:$H$10000,5,0),IF($I$6=5%,VLOOKUP($H789,TSギフト商品コード!$A$2:$H$10000,6,0),IF($I$6=10%,VLOOKUP($H789,TSギフト商品コード!$A$2:$H$10000,7,0),""))))))</f>
        <v/>
      </c>
      <c r="Y789" s="34"/>
      <c r="Z789" s="34"/>
      <c r="AA789" s="34"/>
      <c r="AB789" s="34"/>
      <c r="AC789" s="34"/>
      <c r="AD789" s="34"/>
      <c r="AE789" s="34"/>
      <c r="AF789" s="34"/>
      <c r="AG789" s="34"/>
      <c r="AH789" s="34"/>
      <c r="AI789" s="34"/>
      <c r="AJ789" s="34"/>
      <c r="AK789" s="34"/>
      <c r="AL789" s="34"/>
      <c r="AM789" s="34"/>
      <c r="AN789" s="34"/>
      <c r="AO789" s="34"/>
      <c r="AP789" s="34"/>
      <c r="AQ789" s="34"/>
      <c r="AR789" s="34"/>
      <c r="AS789" s="34"/>
      <c r="AT789" s="34"/>
      <c r="AU789" s="34"/>
      <c r="AV789" s="34"/>
      <c r="AW789" s="34"/>
      <c r="AX789" s="34"/>
      <c r="AY789" s="34"/>
      <c r="AZ789" s="34"/>
      <c r="BA789" s="34"/>
      <c r="BB789" s="34"/>
      <c r="BC789" s="34"/>
      <c r="BD789" s="34"/>
      <c r="BE789" s="34"/>
      <c r="BF789" s="34"/>
      <c r="BG789" s="34"/>
      <c r="BH789" s="34"/>
      <c r="BI789" s="34"/>
    </row>
    <row r="790" spans="1:61" s="183" customFormat="1" ht="20.100000000000001" customHeight="1" x14ac:dyDescent="0.15">
      <c r="A790" s="213">
        <v>780</v>
      </c>
      <c r="B790" s="136"/>
      <c r="C790" s="258"/>
      <c r="D790" s="258"/>
      <c r="E790" s="258"/>
      <c r="F790" s="258"/>
      <c r="G790" s="4"/>
      <c r="H790" s="5"/>
      <c r="I790" s="212"/>
      <c r="J790" s="254" t="str">
        <f>IF($H790="","",VLOOKUP($H790,TSギフト商品コード!$A$1:$H$10000,2,0))</f>
        <v/>
      </c>
      <c r="K790" s="184" t="str">
        <f>IF($H790="","",IF(EXACT(ASC(VLOOKUP($H790,TSギフト商品コード!$A$1:$H$10000,8,0)),1),VLOOKUP($H790,TSギフト商品コード!$A$1:$H$10000,3,0),ROUNDDOWN((1-$I$6)*VLOOKUP($H790,TSギフト商品コード!$A$1:$H$10000,3,0),0)))</f>
        <v/>
      </c>
      <c r="L790" s="185" t="str">
        <f t="shared" si="12"/>
        <v/>
      </c>
      <c r="M790" s="288"/>
      <c r="N790" s="5"/>
      <c r="O790" s="5"/>
      <c r="P790" s="5"/>
      <c r="Q790" s="5"/>
      <c r="R790" s="256"/>
      <c r="S790" s="256"/>
      <c r="T790" s="5"/>
      <c r="U790" s="5"/>
      <c r="V790" s="265"/>
      <c r="W790" s="34"/>
      <c r="X790" s="211" t="str">
        <f>IF($H790="","",IF(EXACT(ASC(VLOOKUP($H790,TSギフト商品コード!$A$2:$H$10000,8,0)),1),VLOOKUP($H790,TSギフト商品コード!$A$2:$H$10000,4,0),IF($I$6=0%,VLOOKUP($H790,TSギフト商品コード!$A$2:$H$10000,4,0),IF($I$6=3%,VLOOKUP($H790,TSギフト商品コード!$A$2:$H$10000,5,0),IF($I$6=5%,VLOOKUP($H790,TSギフト商品コード!$A$2:$H$10000,6,0),IF($I$6=10%,VLOOKUP($H790,TSギフト商品コード!$A$2:$H$10000,7,0),""))))))</f>
        <v/>
      </c>
      <c r="Y790" s="34"/>
      <c r="Z790" s="34"/>
      <c r="AA790" s="34"/>
      <c r="AB790" s="34"/>
      <c r="AC790" s="34"/>
      <c r="AD790" s="34"/>
      <c r="AE790" s="34"/>
      <c r="AF790" s="34"/>
      <c r="AG790" s="34"/>
      <c r="AH790" s="34"/>
      <c r="AI790" s="34"/>
      <c r="AJ790" s="34"/>
      <c r="AK790" s="34"/>
      <c r="AL790" s="34"/>
      <c r="AM790" s="34"/>
      <c r="AN790" s="34"/>
      <c r="AO790" s="34"/>
      <c r="AP790" s="34"/>
      <c r="AQ790" s="34"/>
      <c r="AR790" s="34"/>
      <c r="AS790" s="34"/>
      <c r="AT790" s="34"/>
      <c r="AU790" s="34"/>
      <c r="AV790" s="34"/>
      <c r="AW790" s="34"/>
      <c r="AX790" s="34"/>
      <c r="AY790" s="34"/>
      <c r="AZ790" s="34"/>
      <c r="BA790" s="34"/>
      <c r="BB790" s="34"/>
      <c r="BC790" s="34"/>
      <c r="BD790" s="34"/>
      <c r="BE790" s="34"/>
      <c r="BF790" s="34"/>
      <c r="BG790" s="34"/>
      <c r="BH790" s="34"/>
      <c r="BI790" s="34"/>
    </row>
    <row r="791" spans="1:61" s="183" customFormat="1" ht="20.100000000000001" customHeight="1" x14ac:dyDescent="0.15">
      <c r="A791" s="213">
        <v>781</v>
      </c>
      <c r="B791" s="136"/>
      <c r="C791" s="258"/>
      <c r="D791" s="258"/>
      <c r="E791" s="258"/>
      <c r="F791" s="258"/>
      <c r="G791" s="4"/>
      <c r="H791" s="5"/>
      <c r="I791" s="212"/>
      <c r="J791" s="254" t="str">
        <f>IF($H791="","",VLOOKUP($H791,TSギフト商品コード!$A$1:$H$10000,2,0))</f>
        <v/>
      </c>
      <c r="K791" s="184" t="str">
        <f>IF($H791="","",IF(EXACT(ASC(VLOOKUP($H791,TSギフト商品コード!$A$1:$H$10000,8,0)),1),VLOOKUP($H791,TSギフト商品コード!$A$1:$H$10000,3,0),ROUNDDOWN((1-$I$6)*VLOOKUP($H791,TSギフト商品コード!$A$1:$H$10000,3,0),0)))</f>
        <v/>
      </c>
      <c r="L791" s="185" t="str">
        <f t="shared" si="12"/>
        <v/>
      </c>
      <c r="M791" s="288"/>
      <c r="N791" s="5"/>
      <c r="O791" s="5"/>
      <c r="P791" s="5"/>
      <c r="Q791" s="5"/>
      <c r="R791" s="256"/>
      <c r="S791" s="256"/>
      <c r="T791" s="5"/>
      <c r="U791" s="5"/>
      <c r="V791" s="265"/>
      <c r="W791" s="34"/>
      <c r="X791" s="211" t="str">
        <f>IF($H791="","",IF(EXACT(ASC(VLOOKUP($H791,TSギフト商品コード!$A$2:$H$10000,8,0)),1),VLOOKUP($H791,TSギフト商品コード!$A$2:$H$10000,4,0),IF($I$6=0%,VLOOKUP($H791,TSギフト商品コード!$A$2:$H$10000,4,0),IF($I$6=3%,VLOOKUP($H791,TSギフト商品コード!$A$2:$H$10000,5,0),IF($I$6=5%,VLOOKUP($H791,TSギフト商品コード!$A$2:$H$10000,6,0),IF($I$6=10%,VLOOKUP($H791,TSギフト商品コード!$A$2:$H$10000,7,0),""))))))</f>
        <v/>
      </c>
      <c r="Y791" s="34"/>
      <c r="Z791" s="34"/>
      <c r="AA791" s="34"/>
      <c r="AB791" s="34"/>
      <c r="AC791" s="34"/>
      <c r="AD791" s="34"/>
      <c r="AE791" s="34"/>
      <c r="AF791" s="34"/>
      <c r="AG791" s="34"/>
      <c r="AH791" s="34"/>
      <c r="AI791" s="34"/>
      <c r="AJ791" s="34"/>
      <c r="AK791" s="34"/>
      <c r="AL791" s="34"/>
      <c r="AM791" s="34"/>
      <c r="AN791" s="34"/>
      <c r="AO791" s="34"/>
      <c r="AP791" s="34"/>
      <c r="AQ791" s="34"/>
      <c r="AR791" s="34"/>
      <c r="AS791" s="34"/>
      <c r="AT791" s="34"/>
      <c r="AU791" s="34"/>
      <c r="AV791" s="34"/>
      <c r="AW791" s="34"/>
      <c r="AX791" s="34"/>
      <c r="AY791" s="34"/>
      <c r="AZ791" s="34"/>
      <c r="BA791" s="34"/>
      <c r="BB791" s="34"/>
      <c r="BC791" s="34"/>
      <c r="BD791" s="34"/>
      <c r="BE791" s="34"/>
      <c r="BF791" s="34"/>
      <c r="BG791" s="34"/>
      <c r="BH791" s="34"/>
      <c r="BI791" s="34"/>
    </row>
    <row r="792" spans="1:61" s="183" customFormat="1" ht="20.100000000000001" customHeight="1" x14ac:dyDescent="0.15">
      <c r="A792" s="213">
        <v>782</v>
      </c>
      <c r="B792" s="136"/>
      <c r="C792" s="258"/>
      <c r="D792" s="258"/>
      <c r="E792" s="258"/>
      <c r="F792" s="258"/>
      <c r="G792" s="4"/>
      <c r="H792" s="5"/>
      <c r="I792" s="212"/>
      <c r="J792" s="254" t="str">
        <f>IF($H792="","",VLOOKUP($H792,TSギフト商品コード!$A$1:$H$10000,2,0))</f>
        <v/>
      </c>
      <c r="K792" s="184" t="str">
        <f>IF($H792="","",IF(EXACT(ASC(VLOOKUP($H792,TSギフト商品コード!$A$1:$H$10000,8,0)),1),VLOOKUP($H792,TSギフト商品コード!$A$1:$H$10000,3,0),ROUNDDOWN((1-$I$6)*VLOOKUP($H792,TSギフト商品コード!$A$1:$H$10000,3,0),0)))</f>
        <v/>
      </c>
      <c r="L792" s="185" t="str">
        <f t="shared" si="12"/>
        <v/>
      </c>
      <c r="M792" s="288"/>
      <c r="N792" s="5"/>
      <c r="O792" s="5"/>
      <c r="P792" s="5"/>
      <c r="Q792" s="5"/>
      <c r="R792" s="256"/>
      <c r="S792" s="256"/>
      <c r="T792" s="5"/>
      <c r="U792" s="5"/>
      <c r="V792" s="265"/>
      <c r="W792" s="34"/>
      <c r="X792" s="211" t="str">
        <f>IF($H792="","",IF(EXACT(ASC(VLOOKUP($H792,TSギフト商品コード!$A$2:$H$10000,8,0)),1),VLOOKUP($H792,TSギフト商品コード!$A$2:$H$10000,4,0),IF($I$6=0%,VLOOKUP($H792,TSギフト商品コード!$A$2:$H$10000,4,0),IF($I$6=3%,VLOOKUP($H792,TSギフト商品コード!$A$2:$H$10000,5,0),IF($I$6=5%,VLOOKUP($H792,TSギフト商品コード!$A$2:$H$10000,6,0),IF($I$6=10%,VLOOKUP($H792,TSギフト商品コード!$A$2:$H$10000,7,0),""))))))</f>
        <v/>
      </c>
      <c r="Y792" s="34"/>
      <c r="Z792" s="34"/>
      <c r="AA792" s="34"/>
      <c r="AB792" s="34"/>
      <c r="AC792" s="34"/>
      <c r="AD792" s="34"/>
      <c r="AE792" s="34"/>
      <c r="AF792" s="34"/>
      <c r="AG792" s="34"/>
      <c r="AH792" s="34"/>
      <c r="AI792" s="34"/>
      <c r="AJ792" s="34"/>
      <c r="AK792" s="34"/>
      <c r="AL792" s="34"/>
      <c r="AM792" s="34"/>
      <c r="AN792" s="34"/>
      <c r="AO792" s="34"/>
      <c r="AP792" s="34"/>
      <c r="AQ792" s="34"/>
      <c r="AR792" s="34"/>
      <c r="AS792" s="34"/>
      <c r="AT792" s="34"/>
      <c r="AU792" s="34"/>
      <c r="AV792" s="34"/>
      <c r="AW792" s="34"/>
      <c r="AX792" s="34"/>
      <c r="AY792" s="34"/>
      <c r="AZ792" s="34"/>
      <c r="BA792" s="34"/>
      <c r="BB792" s="34"/>
      <c r="BC792" s="34"/>
      <c r="BD792" s="34"/>
      <c r="BE792" s="34"/>
      <c r="BF792" s="34"/>
      <c r="BG792" s="34"/>
      <c r="BH792" s="34"/>
      <c r="BI792" s="34"/>
    </row>
    <row r="793" spans="1:61" s="183" customFormat="1" ht="20.100000000000001" customHeight="1" x14ac:dyDescent="0.15">
      <c r="A793" s="213">
        <v>783</v>
      </c>
      <c r="B793" s="136"/>
      <c r="C793" s="258"/>
      <c r="D793" s="258"/>
      <c r="E793" s="258"/>
      <c r="F793" s="258"/>
      <c r="G793" s="4"/>
      <c r="H793" s="5"/>
      <c r="I793" s="212"/>
      <c r="J793" s="254" t="str">
        <f>IF($H793="","",VLOOKUP($H793,TSギフト商品コード!$A$1:$H$10000,2,0))</f>
        <v/>
      </c>
      <c r="K793" s="184" t="str">
        <f>IF($H793="","",IF(EXACT(ASC(VLOOKUP($H793,TSギフト商品コード!$A$1:$H$10000,8,0)),1),VLOOKUP($H793,TSギフト商品コード!$A$1:$H$10000,3,0),ROUNDDOWN((1-$I$6)*VLOOKUP($H793,TSギフト商品コード!$A$1:$H$10000,3,0),0)))</f>
        <v/>
      </c>
      <c r="L793" s="185" t="str">
        <f t="shared" si="12"/>
        <v/>
      </c>
      <c r="M793" s="288"/>
      <c r="N793" s="5"/>
      <c r="O793" s="5"/>
      <c r="P793" s="5"/>
      <c r="Q793" s="5"/>
      <c r="R793" s="256"/>
      <c r="S793" s="256"/>
      <c r="T793" s="5"/>
      <c r="U793" s="5"/>
      <c r="V793" s="265"/>
      <c r="W793" s="34"/>
      <c r="X793" s="211" t="str">
        <f>IF($H793="","",IF(EXACT(ASC(VLOOKUP($H793,TSギフト商品コード!$A$2:$H$10000,8,0)),1),VLOOKUP($H793,TSギフト商品コード!$A$2:$H$10000,4,0),IF($I$6=0%,VLOOKUP($H793,TSギフト商品コード!$A$2:$H$10000,4,0),IF($I$6=3%,VLOOKUP($H793,TSギフト商品コード!$A$2:$H$10000,5,0),IF($I$6=5%,VLOOKUP($H793,TSギフト商品コード!$A$2:$H$10000,6,0),IF($I$6=10%,VLOOKUP($H793,TSギフト商品コード!$A$2:$H$10000,7,0),""))))))</f>
        <v/>
      </c>
      <c r="Y793" s="34"/>
      <c r="Z793" s="34"/>
      <c r="AA793" s="34"/>
      <c r="AB793" s="34"/>
      <c r="AC793" s="34"/>
      <c r="AD793" s="34"/>
      <c r="AE793" s="34"/>
      <c r="AF793" s="34"/>
      <c r="AG793" s="34"/>
      <c r="AH793" s="34"/>
      <c r="AI793" s="34"/>
      <c r="AJ793" s="34"/>
      <c r="AK793" s="34"/>
      <c r="AL793" s="34"/>
      <c r="AM793" s="34"/>
      <c r="AN793" s="34"/>
      <c r="AO793" s="34"/>
      <c r="AP793" s="34"/>
      <c r="AQ793" s="34"/>
      <c r="AR793" s="34"/>
      <c r="AS793" s="34"/>
      <c r="AT793" s="34"/>
      <c r="AU793" s="34"/>
      <c r="AV793" s="34"/>
      <c r="AW793" s="34"/>
      <c r="AX793" s="34"/>
      <c r="AY793" s="34"/>
      <c r="AZ793" s="34"/>
      <c r="BA793" s="34"/>
      <c r="BB793" s="34"/>
      <c r="BC793" s="34"/>
      <c r="BD793" s="34"/>
      <c r="BE793" s="34"/>
      <c r="BF793" s="34"/>
      <c r="BG793" s="34"/>
      <c r="BH793" s="34"/>
      <c r="BI793" s="34"/>
    </row>
    <row r="794" spans="1:61" s="183" customFormat="1" ht="20.100000000000001" customHeight="1" x14ac:dyDescent="0.15">
      <c r="A794" s="213">
        <v>784</v>
      </c>
      <c r="B794" s="136"/>
      <c r="C794" s="258"/>
      <c r="D794" s="258"/>
      <c r="E794" s="258"/>
      <c r="F794" s="258"/>
      <c r="G794" s="4"/>
      <c r="H794" s="5"/>
      <c r="I794" s="212"/>
      <c r="J794" s="254" t="str">
        <f>IF($H794="","",VLOOKUP($H794,TSギフト商品コード!$A$1:$H$10000,2,0))</f>
        <v/>
      </c>
      <c r="K794" s="184" t="str">
        <f>IF($H794="","",IF(EXACT(ASC(VLOOKUP($H794,TSギフト商品コード!$A$1:$H$10000,8,0)),1),VLOOKUP($H794,TSギフト商品コード!$A$1:$H$10000,3,0),ROUNDDOWN((1-$I$6)*VLOOKUP($H794,TSギフト商品コード!$A$1:$H$10000,3,0),0)))</f>
        <v/>
      </c>
      <c r="L794" s="185" t="str">
        <f t="shared" si="12"/>
        <v/>
      </c>
      <c r="M794" s="288"/>
      <c r="N794" s="5"/>
      <c r="O794" s="5"/>
      <c r="P794" s="5"/>
      <c r="Q794" s="5"/>
      <c r="R794" s="256"/>
      <c r="S794" s="256"/>
      <c r="T794" s="5"/>
      <c r="U794" s="5"/>
      <c r="V794" s="265"/>
      <c r="W794" s="34"/>
      <c r="X794" s="211" t="str">
        <f>IF($H794="","",IF(EXACT(ASC(VLOOKUP($H794,TSギフト商品コード!$A$2:$H$10000,8,0)),1),VLOOKUP($H794,TSギフト商品コード!$A$2:$H$10000,4,0),IF($I$6=0%,VLOOKUP($H794,TSギフト商品コード!$A$2:$H$10000,4,0),IF($I$6=3%,VLOOKUP($H794,TSギフト商品コード!$A$2:$H$10000,5,0),IF($I$6=5%,VLOOKUP($H794,TSギフト商品コード!$A$2:$H$10000,6,0),IF($I$6=10%,VLOOKUP($H794,TSギフト商品コード!$A$2:$H$10000,7,0),""))))))</f>
        <v/>
      </c>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c r="AU794" s="34"/>
      <c r="AV794" s="34"/>
      <c r="AW794" s="34"/>
      <c r="AX794" s="34"/>
      <c r="AY794" s="34"/>
      <c r="AZ794" s="34"/>
      <c r="BA794" s="34"/>
      <c r="BB794" s="34"/>
      <c r="BC794" s="34"/>
      <c r="BD794" s="34"/>
      <c r="BE794" s="34"/>
      <c r="BF794" s="34"/>
      <c r="BG794" s="34"/>
      <c r="BH794" s="34"/>
      <c r="BI794" s="34"/>
    </row>
    <row r="795" spans="1:61" s="183" customFormat="1" ht="20.100000000000001" customHeight="1" x14ac:dyDescent="0.15">
      <c r="A795" s="213">
        <v>785</v>
      </c>
      <c r="B795" s="136"/>
      <c r="C795" s="258"/>
      <c r="D795" s="258"/>
      <c r="E795" s="258"/>
      <c r="F795" s="258"/>
      <c r="G795" s="4"/>
      <c r="H795" s="5"/>
      <c r="I795" s="212"/>
      <c r="J795" s="254" t="str">
        <f>IF($H795="","",VLOOKUP($H795,TSギフト商品コード!$A$1:$H$10000,2,0))</f>
        <v/>
      </c>
      <c r="K795" s="184" t="str">
        <f>IF($H795="","",IF(EXACT(ASC(VLOOKUP($H795,TSギフト商品コード!$A$1:$H$10000,8,0)),1),VLOOKUP($H795,TSギフト商品コード!$A$1:$H$10000,3,0),ROUNDDOWN((1-$I$6)*VLOOKUP($H795,TSギフト商品コード!$A$1:$H$10000,3,0),0)))</f>
        <v/>
      </c>
      <c r="L795" s="185" t="str">
        <f t="shared" si="12"/>
        <v/>
      </c>
      <c r="M795" s="288"/>
      <c r="N795" s="5"/>
      <c r="O795" s="5"/>
      <c r="P795" s="5"/>
      <c r="Q795" s="5"/>
      <c r="R795" s="256"/>
      <c r="S795" s="256"/>
      <c r="T795" s="5"/>
      <c r="U795" s="5"/>
      <c r="V795" s="265"/>
      <c r="W795" s="34"/>
      <c r="X795" s="211" t="str">
        <f>IF($H795="","",IF(EXACT(ASC(VLOOKUP($H795,TSギフト商品コード!$A$2:$H$10000,8,0)),1),VLOOKUP($H795,TSギフト商品コード!$A$2:$H$10000,4,0),IF($I$6=0%,VLOOKUP($H795,TSギフト商品コード!$A$2:$H$10000,4,0),IF($I$6=3%,VLOOKUP($H795,TSギフト商品コード!$A$2:$H$10000,5,0),IF($I$6=5%,VLOOKUP($H795,TSギフト商品コード!$A$2:$H$10000,6,0),IF($I$6=10%,VLOOKUP($H795,TSギフト商品コード!$A$2:$H$10000,7,0),""))))))</f>
        <v/>
      </c>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c r="AU795" s="34"/>
      <c r="AV795" s="34"/>
      <c r="AW795" s="34"/>
      <c r="AX795" s="34"/>
      <c r="AY795" s="34"/>
      <c r="AZ795" s="34"/>
      <c r="BA795" s="34"/>
      <c r="BB795" s="34"/>
      <c r="BC795" s="34"/>
      <c r="BD795" s="34"/>
      <c r="BE795" s="34"/>
      <c r="BF795" s="34"/>
      <c r="BG795" s="34"/>
      <c r="BH795" s="34"/>
      <c r="BI795" s="34"/>
    </row>
    <row r="796" spans="1:61" s="183" customFormat="1" ht="20.100000000000001" customHeight="1" x14ac:dyDescent="0.15">
      <c r="A796" s="213">
        <v>786</v>
      </c>
      <c r="B796" s="136"/>
      <c r="C796" s="258"/>
      <c r="D796" s="258"/>
      <c r="E796" s="258"/>
      <c r="F796" s="258"/>
      <c r="G796" s="4"/>
      <c r="H796" s="5"/>
      <c r="I796" s="212"/>
      <c r="J796" s="254" t="str">
        <f>IF($H796="","",VLOOKUP($H796,TSギフト商品コード!$A$1:$H$10000,2,0))</f>
        <v/>
      </c>
      <c r="K796" s="184" t="str">
        <f>IF($H796="","",IF(EXACT(ASC(VLOOKUP($H796,TSギフト商品コード!$A$1:$H$10000,8,0)),1),VLOOKUP($H796,TSギフト商品コード!$A$1:$H$10000,3,0),ROUNDDOWN((1-$I$6)*VLOOKUP($H796,TSギフト商品コード!$A$1:$H$10000,3,0),0)))</f>
        <v/>
      </c>
      <c r="L796" s="185" t="str">
        <f t="shared" si="12"/>
        <v/>
      </c>
      <c r="M796" s="288"/>
      <c r="N796" s="5"/>
      <c r="O796" s="5"/>
      <c r="P796" s="5"/>
      <c r="Q796" s="5"/>
      <c r="R796" s="256"/>
      <c r="S796" s="256"/>
      <c r="T796" s="5"/>
      <c r="U796" s="5"/>
      <c r="V796" s="265"/>
      <c r="W796" s="34"/>
      <c r="X796" s="211" t="str">
        <f>IF($H796="","",IF(EXACT(ASC(VLOOKUP($H796,TSギフト商品コード!$A$2:$H$10000,8,0)),1),VLOOKUP($H796,TSギフト商品コード!$A$2:$H$10000,4,0),IF($I$6=0%,VLOOKUP($H796,TSギフト商品コード!$A$2:$H$10000,4,0),IF($I$6=3%,VLOOKUP($H796,TSギフト商品コード!$A$2:$H$10000,5,0),IF($I$6=5%,VLOOKUP($H796,TSギフト商品コード!$A$2:$H$10000,6,0),IF($I$6=10%,VLOOKUP($H796,TSギフト商品コード!$A$2:$H$10000,7,0),""))))))</f>
        <v/>
      </c>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c r="BG796" s="34"/>
      <c r="BH796" s="34"/>
      <c r="BI796" s="34"/>
    </row>
    <row r="797" spans="1:61" s="183" customFormat="1" ht="20.100000000000001" customHeight="1" x14ac:dyDescent="0.15">
      <c r="A797" s="213">
        <v>787</v>
      </c>
      <c r="B797" s="136"/>
      <c r="C797" s="258"/>
      <c r="D797" s="258"/>
      <c r="E797" s="258"/>
      <c r="F797" s="258"/>
      <c r="G797" s="4"/>
      <c r="H797" s="5"/>
      <c r="I797" s="212"/>
      <c r="J797" s="254" t="str">
        <f>IF($H797="","",VLOOKUP($H797,TSギフト商品コード!$A$1:$H$10000,2,0))</f>
        <v/>
      </c>
      <c r="K797" s="184" t="str">
        <f>IF($H797="","",IF(EXACT(ASC(VLOOKUP($H797,TSギフト商品コード!$A$1:$H$10000,8,0)),1),VLOOKUP($H797,TSギフト商品コード!$A$1:$H$10000,3,0),ROUNDDOWN((1-$I$6)*VLOOKUP($H797,TSギフト商品コード!$A$1:$H$10000,3,0),0)))</f>
        <v/>
      </c>
      <c r="L797" s="185" t="str">
        <f t="shared" si="12"/>
        <v/>
      </c>
      <c r="M797" s="288"/>
      <c r="N797" s="5"/>
      <c r="O797" s="5"/>
      <c r="P797" s="5"/>
      <c r="Q797" s="5"/>
      <c r="R797" s="256"/>
      <c r="S797" s="256"/>
      <c r="T797" s="5"/>
      <c r="U797" s="5"/>
      <c r="V797" s="265"/>
      <c r="W797" s="34"/>
      <c r="X797" s="211" t="str">
        <f>IF($H797="","",IF(EXACT(ASC(VLOOKUP($H797,TSギフト商品コード!$A$2:$H$10000,8,0)),1),VLOOKUP($H797,TSギフト商品コード!$A$2:$H$10000,4,0),IF($I$6=0%,VLOOKUP($H797,TSギフト商品コード!$A$2:$H$10000,4,0),IF($I$6=3%,VLOOKUP($H797,TSギフト商品コード!$A$2:$H$10000,5,0),IF($I$6=5%,VLOOKUP($H797,TSギフト商品コード!$A$2:$H$10000,6,0),IF($I$6=10%,VLOOKUP($H797,TSギフト商品コード!$A$2:$H$10000,7,0),""))))))</f>
        <v/>
      </c>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c r="AU797" s="34"/>
      <c r="AV797" s="34"/>
      <c r="AW797" s="34"/>
      <c r="AX797" s="34"/>
      <c r="AY797" s="34"/>
      <c r="AZ797" s="34"/>
      <c r="BA797" s="34"/>
      <c r="BB797" s="34"/>
      <c r="BC797" s="34"/>
      <c r="BD797" s="34"/>
      <c r="BE797" s="34"/>
      <c r="BF797" s="34"/>
      <c r="BG797" s="34"/>
      <c r="BH797" s="34"/>
      <c r="BI797" s="34"/>
    </row>
    <row r="798" spans="1:61" s="183" customFormat="1" ht="20.100000000000001" customHeight="1" x14ac:dyDescent="0.15">
      <c r="A798" s="213">
        <v>788</v>
      </c>
      <c r="B798" s="136"/>
      <c r="C798" s="258"/>
      <c r="D798" s="258"/>
      <c r="E798" s="258"/>
      <c r="F798" s="258"/>
      <c r="G798" s="4"/>
      <c r="H798" s="5"/>
      <c r="I798" s="212"/>
      <c r="J798" s="254" t="str">
        <f>IF($H798="","",VLOOKUP($H798,TSギフト商品コード!$A$1:$H$10000,2,0))</f>
        <v/>
      </c>
      <c r="K798" s="184" t="str">
        <f>IF($H798="","",IF(EXACT(ASC(VLOOKUP($H798,TSギフト商品コード!$A$1:$H$10000,8,0)),1),VLOOKUP($H798,TSギフト商品コード!$A$1:$H$10000,3,0),ROUNDDOWN((1-$I$6)*VLOOKUP($H798,TSギフト商品コード!$A$1:$H$10000,3,0),0)))</f>
        <v/>
      </c>
      <c r="L798" s="185" t="str">
        <f t="shared" si="12"/>
        <v/>
      </c>
      <c r="M798" s="288"/>
      <c r="N798" s="5"/>
      <c r="O798" s="5"/>
      <c r="P798" s="5"/>
      <c r="Q798" s="5"/>
      <c r="R798" s="256"/>
      <c r="S798" s="256"/>
      <c r="T798" s="5"/>
      <c r="U798" s="5"/>
      <c r="V798" s="265"/>
      <c r="W798" s="34"/>
      <c r="X798" s="211" t="str">
        <f>IF($H798="","",IF(EXACT(ASC(VLOOKUP($H798,TSギフト商品コード!$A$2:$H$10000,8,0)),1),VLOOKUP($H798,TSギフト商品コード!$A$2:$H$10000,4,0),IF($I$6=0%,VLOOKUP($H798,TSギフト商品コード!$A$2:$H$10000,4,0),IF($I$6=3%,VLOOKUP($H798,TSギフト商品コード!$A$2:$H$10000,5,0),IF($I$6=5%,VLOOKUP($H798,TSギフト商品コード!$A$2:$H$10000,6,0),IF($I$6=10%,VLOOKUP($H798,TSギフト商品コード!$A$2:$H$10000,7,0),""))))))</f>
        <v/>
      </c>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34"/>
      <c r="AU798" s="34"/>
      <c r="AV798" s="34"/>
      <c r="AW798" s="34"/>
      <c r="AX798" s="34"/>
      <c r="AY798" s="34"/>
      <c r="AZ798" s="34"/>
      <c r="BA798" s="34"/>
      <c r="BB798" s="34"/>
      <c r="BC798" s="34"/>
      <c r="BD798" s="34"/>
      <c r="BE798" s="34"/>
      <c r="BF798" s="34"/>
      <c r="BG798" s="34"/>
      <c r="BH798" s="34"/>
      <c r="BI798" s="34"/>
    </row>
    <row r="799" spans="1:61" s="183" customFormat="1" ht="20.100000000000001" customHeight="1" x14ac:dyDescent="0.15">
      <c r="A799" s="213">
        <v>789</v>
      </c>
      <c r="B799" s="136"/>
      <c r="C799" s="258"/>
      <c r="D799" s="258"/>
      <c r="E799" s="258"/>
      <c r="F799" s="258"/>
      <c r="G799" s="4"/>
      <c r="H799" s="5"/>
      <c r="I799" s="212"/>
      <c r="J799" s="254" t="str">
        <f>IF($H799="","",VLOOKUP($H799,TSギフト商品コード!$A$1:$H$10000,2,0))</f>
        <v/>
      </c>
      <c r="K799" s="184" t="str">
        <f>IF($H799="","",IF(EXACT(ASC(VLOOKUP($H799,TSギフト商品コード!$A$1:$H$10000,8,0)),1),VLOOKUP($H799,TSギフト商品コード!$A$1:$H$10000,3,0),ROUNDDOWN((1-$I$6)*VLOOKUP($H799,TSギフト商品コード!$A$1:$H$10000,3,0),0)))</f>
        <v/>
      </c>
      <c r="L799" s="185" t="str">
        <f t="shared" si="12"/>
        <v/>
      </c>
      <c r="M799" s="288"/>
      <c r="N799" s="5"/>
      <c r="O799" s="5"/>
      <c r="P799" s="5"/>
      <c r="Q799" s="5"/>
      <c r="R799" s="256"/>
      <c r="S799" s="256"/>
      <c r="T799" s="5"/>
      <c r="U799" s="5"/>
      <c r="V799" s="265"/>
      <c r="W799" s="34"/>
      <c r="X799" s="211" t="str">
        <f>IF($H799="","",IF(EXACT(ASC(VLOOKUP($H799,TSギフト商品コード!$A$2:$H$10000,8,0)),1),VLOOKUP($H799,TSギフト商品コード!$A$2:$H$10000,4,0),IF($I$6=0%,VLOOKUP($H799,TSギフト商品コード!$A$2:$H$10000,4,0),IF($I$6=3%,VLOOKUP($H799,TSギフト商品コード!$A$2:$H$10000,5,0),IF($I$6=5%,VLOOKUP($H799,TSギフト商品コード!$A$2:$H$10000,6,0),IF($I$6=10%,VLOOKUP($H799,TSギフト商品コード!$A$2:$H$10000,7,0),""))))))</f>
        <v/>
      </c>
      <c r="Y799" s="34"/>
      <c r="Z799" s="34"/>
      <c r="AA799" s="34"/>
      <c r="AB799" s="34"/>
      <c r="AC799" s="34"/>
      <c r="AD799" s="34"/>
      <c r="AE799" s="34"/>
      <c r="AF799" s="34"/>
      <c r="AG799" s="34"/>
      <c r="AH799" s="34"/>
      <c r="AI799" s="34"/>
      <c r="AJ799" s="34"/>
      <c r="AK799" s="34"/>
      <c r="AL799" s="34"/>
      <c r="AM799" s="34"/>
      <c r="AN799" s="34"/>
      <c r="AO799" s="34"/>
      <c r="AP799" s="34"/>
      <c r="AQ799" s="34"/>
      <c r="AR799" s="34"/>
      <c r="AS799" s="34"/>
      <c r="AT799" s="34"/>
      <c r="AU799" s="34"/>
      <c r="AV799" s="34"/>
      <c r="AW799" s="34"/>
      <c r="AX799" s="34"/>
      <c r="AY799" s="34"/>
      <c r="AZ799" s="34"/>
      <c r="BA799" s="34"/>
      <c r="BB799" s="34"/>
      <c r="BC799" s="34"/>
      <c r="BD799" s="34"/>
      <c r="BE799" s="34"/>
      <c r="BF799" s="34"/>
      <c r="BG799" s="34"/>
      <c r="BH799" s="34"/>
      <c r="BI799" s="34"/>
    </row>
    <row r="800" spans="1:61" s="183" customFormat="1" ht="20.100000000000001" customHeight="1" x14ac:dyDescent="0.15">
      <c r="A800" s="213">
        <v>790</v>
      </c>
      <c r="B800" s="136"/>
      <c r="C800" s="258"/>
      <c r="D800" s="258"/>
      <c r="E800" s="258"/>
      <c r="F800" s="258"/>
      <c r="G800" s="4"/>
      <c r="H800" s="5"/>
      <c r="I800" s="212"/>
      <c r="J800" s="254" t="str">
        <f>IF($H800="","",VLOOKUP($H800,TSギフト商品コード!$A$1:$H$10000,2,0))</f>
        <v/>
      </c>
      <c r="K800" s="184" t="str">
        <f>IF($H800="","",IF(EXACT(ASC(VLOOKUP($H800,TSギフト商品コード!$A$1:$H$10000,8,0)),1),VLOOKUP($H800,TSギフト商品コード!$A$1:$H$10000,3,0),ROUNDDOWN((1-$I$6)*VLOOKUP($H800,TSギフト商品コード!$A$1:$H$10000,3,0),0)))</f>
        <v/>
      </c>
      <c r="L800" s="185" t="str">
        <f t="shared" si="12"/>
        <v/>
      </c>
      <c r="M800" s="288"/>
      <c r="N800" s="5"/>
      <c r="O800" s="5"/>
      <c r="P800" s="5"/>
      <c r="Q800" s="5"/>
      <c r="R800" s="256"/>
      <c r="S800" s="256"/>
      <c r="T800" s="5"/>
      <c r="U800" s="5"/>
      <c r="V800" s="265"/>
      <c r="W800" s="34"/>
      <c r="X800" s="211" t="str">
        <f>IF($H800="","",IF(EXACT(ASC(VLOOKUP($H800,TSギフト商品コード!$A$2:$H$10000,8,0)),1),VLOOKUP($H800,TSギフト商品コード!$A$2:$H$10000,4,0),IF($I$6=0%,VLOOKUP($H800,TSギフト商品コード!$A$2:$H$10000,4,0),IF($I$6=3%,VLOOKUP($H800,TSギフト商品コード!$A$2:$H$10000,5,0),IF($I$6=5%,VLOOKUP($H800,TSギフト商品コード!$A$2:$H$10000,6,0),IF($I$6=10%,VLOOKUP($H800,TSギフト商品コード!$A$2:$H$10000,7,0),""))))))</f>
        <v/>
      </c>
      <c r="Y800" s="34"/>
      <c r="Z800" s="34"/>
      <c r="AA800" s="34"/>
      <c r="AB800" s="34"/>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34"/>
      <c r="BF800" s="34"/>
      <c r="BG800" s="34"/>
      <c r="BH800" s="34"/>
      <c r="BI800" s="34"/>
    </row>
    <row r="801" spans="1:61" s="183" customFormat="1" ht="20.100000000000001" customHeight="1" x14ac:dyDescent="0.15">
      <c r="A801" s="213">
        <v>791</v>
      </c>
      <c r="B801" s="136"/>
      <c r="C801" s="258"/>
      <c r="D801" s="258"/>
      <c r="E801" s="258"/>
      <c r="F801" s="258"/>
      <c r="G801" s="4"/>
      <c r="H801" s="5"/>
      <c r="I801" s="212"/>
      <c r="J801" s="254" t="str">
        <f>IF($H801="","",VLOOKUP($H801,TSギフト商品コード!$A$1:$H$10000,2,0))</f>
        <v/>
      </c>
      <c r="K801" s="184" t="str">
        <f>IF($H801="","",IF(EXACT(ASC(VLOOKUP($H801,TSギフト商品コード!$A$1:$H$10000,8,0)),1),VLOOKUP($H801,TSギフト商品コード!$A$1:$H$10000,3,0),ROUNDDOWN((1-$I$6)*VLOOKUP($H801,TSギフト商品コード!$A$1:$H$10000,3,0),0)))</f>
        <v/>
      </c>
      <c r="L801" s="185" t="str">
        <f t="shared" si="12"/>
        <v/>
      </c>
      <c r="M801" s="288"/>
      <c r="N801" s="5"/>
      <c r="O801" s="5"/>
      <c r="P801" s="5"/>
      <c r="Q801" s="5"/>
      <c r="R801" s="256"/>
      <c r="S801" s="256"/>
      <c r="T801" s="5"/>
      <c r="U801" s="5"/>
      <c r="V801" s="265"/>
      <c r="W801" s="34"/>
      <c r="X801" s="211" t="str">
        <f>IF($H801="","",IF(EXACT(ASC(VLOOKUP($H801,TSギフト商品コード!$A$2:$H$10000,8,0)),1),VLOOKUP($H801,TSギフト商品コード!$A$2:$H$10000,4,0),IF($I$6=0%,VLOOKUP($H801,TSギフト商品コード!$A$2:$H$10000,4,0),IF($I$6=3%,VLOOKUP($H801,TSギフト商品コード!$A$2:$H$10000,5,0),IF($I$6=5%,VLOOKUP($H801,TSギフト商品コード!$A$2:$H$10000,6,0),IF($I$6=10%,VLOOKUP($H801,TSギフト商品コード!$A$2:$H$10000,7,0),""))))))</f>
        <v/>
      </c>
      <c r="Y801" s="34"/>
      <c r="Z801" s="34"/>
      <c r="AA801" s="34"/>
      <c r="AB801" s="34"/>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34"/>
      <c r="BF801" s="34"/>
      <c r="BG801" s="34"/>
      <c r="BH801" s="34"/>
      <c r="BI801" s="34"/>
    </row>
    <row r="802" spans="1:61" s="183" customFormat="1" ht="20.100000000000001" customHeight="1" x14ac:dyDescent="0.15">
      <c r="A802" s="213">
        <v>792</v>
      </c>
      <c r="B802" s="136"/>
      <c r="C802" s="258"/>
      <c r="D802" s="258"/>
      <c r="E802" s="258"/>
      <c r="F802" s="258"/>
      <c r="G802" s="4"/>
      <c r="H802" s="5"/>
      <c r="I802" s="212"/>
      <c r="J802" s="254" t="str">
        <f>IF($H802="","",VLOOKUP($H802,TSギフト商品コード!$A$1:$H$10000,2,0))</f>
        <v/>
      </c>
      <c r="K802" s="184" t="str">
        <f>IF($H802="","",IF(EXACT(ASC(VLOOKUP($H802,TSギフト商品コード!$A$1:$H$10000,8,0)),1),VLOOKUP($H802,TSギフト商品コード!$A$1:$H$10000,3,0),ROUNDDOWN((1-$I$6)*VLOOKUP($H802,TSギフト商品コード!$A$1:$H$10000,3,0),0)))</f>
        <v/>
      </c>
      <c r="L802" s="185" t="str">
        <f t="shared" si="12"/>
        <v/>
      </c>
      <c r="M802" s="288"/>
      <c r="N802" s="5"/>
      <c r="O802" s="5"/>
      <c r="P802" s="5"/>
      <c r="Q802" s="5"/>
      <c r="R802" s="256"/>
      <c r="S802" s="256"/>
      <c r="T802" s="5"/>
      <c r="U802" s="5"/>
      <c r="V802" s="265"/>
      <c r="W802" s="34"/>
      <c r="X802" s="211" t="str">
        <f>IF($H802="","",IF(EXACT(ASC(VLOOKUP($H802,TSギフト商品コード!$A$2:$H$10000,8,0)),1),VLOOKUP($H802,TSギフト商品コード!$A$2:$H$10000,4,0),IF($I$6=0%,VLOOKUP($H802,TSギフト商品コード!$A$2:$H$10000,4,0),IF($I$6=3%,VLOOKUP($H802,TSギフト商品コード!$A$2:$H$10000,5,0),IF($I$6=5%,VLOOKUP($H802,TSギフト商品コード!$A$2:$H$10000,6,0),IF($I$6=10%,VLOOKUP($H802,TSギフト商品コード!$A$2:$H$10000,7,0),""))))))</f>
        <v/>
      </c>
      <c r="Y802" s="34"/>
      <c r="Z802" s="34"/>
      <c r="AA802" s="34"/>
      <c r="AB802" s="34"/>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c r="BG802" s="34"/>
      <c r="BH802" s="34"/>
      <c r="BI802" s="34"/>
    </row>
    <row r="803" spans="1:61" s="183" customFormat="1" ht="20.100000000000001" customHeight="1" x14ac:dyDescent="0.15">
      <c r="A803" s="213">
        <v>793</v>
      </c>
      <c r="B803" s="136"/>
      <c r="C803" s="258"/>
      <c r="D803" s="258"/>
      <c r="E803" s="258"/>
      <c r="F803" s="258"/>
      <c r="G803" s="4"/>
      <c r="H803" s="5"/>
      <c r="I803" s="212"/>
      <c r="J803" s="254" t="str">
        <f>IF($H803="","",VLOOKUP($H803,TSギフト商品コード!$A$1:$H$10000,2,0))</f>
        <v/>
      </c>
      <c r="K803" s="184" t="str">
        <f>IF($H803="","",IF(EXACT(ASC(VLOOKUP($H803,TSギフト商品コード!$A$1:$H$10000,8,0)),1),VLOOKUP($H803,TSギフト商品コード!$A$1:$H$10000,3,0),ROUNDDOWN((1-$I$6)*VLOOKUP($H803,TSギフト商品コード!$A$1:$H$10000,3,0),0)))</f>
        <v/>
      </c>
      <c r="L803" s="185" t="str">
        <f t="shared" si="12"/>
        <v/>
      </c>
      <c r="M803" s="288"/>
      <c r="N803" s="5"/>
      <c r="O803" s="5"/>
      <c r="P803" s="5"/>
      <c r="Q803" s="5"/>
      <c r="R803" s="256"/>
      <c r="S803" s="256"/>
      <c r="T803" s="5"/>
      <c r="U803" s="5"/>
      <c r="V803" s="265"/>
      <c r="W803" s="34"/>
      <c r="X803" s="211" t="str">
        <f>IF($H803="","",IF(EXACT(ASC(VLOOKUP($H803,TSギフト商品コード!$A$2:$H$10000,8,0)),1),VLOOKUP($H803,TSギフト商品コード!$A$2:$H$10000,4,0),IF($I$6=0%,VLOOKUP($H803,TSギフト商品コード!$A$2:$H$10000,4,0),IF($I$6=3%,VLOOKUP($H803,TSギフト商品コード!$A$2:$H$10000,5,0),IF($I$6=5%,VLOOKUP($H803,TSギフト商品コード!$A$2:$H$10000,6,0),IF($I$6=10%,VLOOKUP($H803,TSギフト商品コード!$A$2:$H$10000,7,0),""))))))</f>
        <v/>
      </c>
      <c r="Y803" s="34"/>
      <c r="Z803" s="34"/>
      <c r="AA803" s="34"/>
      <c r="AB803" s="34"/>
      <c r="AC803" s="34"/>
      <c r="AD803" s="34"/>
      <c r="AE803" s="34"/>
      <c r="AF803" s="34"/>
      <c r="AG803" s="34"/>
      <c r="AH803" s="34"/>
      <c r="AI803" s="34"/>
      <c r="AJ803" s="34"/>
      <c r="AK803" s="34"/>
      <c r="AL803" s="34"/>
      <c r="AM803" s="34"/>
      <c r="AN803" s="34"/>
      <c r="AO803" s="34"/>
      <c r="AP803" s="34"/>
      <c r="AQ803" s="34"/>
      <c r="AR803" s="34"/>
      <c r="AS803" s="34"/>
      <c r="AT803" s="34"/>
      <c r="AU803" s="34"/>
      <c r="AV803" s="34"/>
      <c r="AW803" s="34"/>
      <c r="AX803" s="34"/>
      <c r="AY803" s="34"/>
      <c r="AZ803" s="34"/>
      <c r="BA803" s="34"/>
      <c r="BB803" s="34"/>
      <c r="BC803" s="34"/>
      <c r="BD803" s="34"/>
      <c r="BE803" s="34"/>
      <c r="BF803" s="34"/>
      <c r="BG803" s="34"/>
      <c r="BH803" s="34"/>
      <c r="BI803" s="34"/>
    </row>
    <row r="804" spans="1:61" s="183" customFormat="1" ht="20.100000000000001" customHeight="1" x14ac:dyDescent="0.15">
      <c r="A804" s="213">
        <v>794</v>
      </c>
      <c r="B804" s="136"/>
      <c r="C804" s="258"/>
      <c r="D804" s="258"/>
      <c r="E804" s="258"/>
      <c r="F804" s="258"/>
      <c r="G804" s="4"/>
      <c r="H804" s="5"/>
      <c r="I804" s="212"/>
      <c r="J804" s="254" t="str">
        <f>IF($H804="","",VLOOKUP($H804,TSギフト商品コード!$A$1:$H$10000,2,0))</f>
        <v/>
      </c>
      <c r="K804" s="184" t="str">
        <f>IF($H804="","",IF(EXACT(ASC(VLOOKUP($H804,TSギフト商品コード!$A$1:$H$10000,8,0)),1),VLOOKUP($H804,TSギフト商品コード!$A$1:$H$10000,3,0),ROUNDDOWN((1-$I$6)*VLOOKUP($H804,TSギフト商品コード!$A$1:$H$10000,3,0),0)))</f>
        <v/>
      </c>
      <c r="L804" s="185" t="str">
        <f t="shared" si="12"/>
        <v/>
      </c>
      <c r="M804" s="288"/>
      <c r="N804" s="5"/>
      <c r="O804" s="5"/>
      <c r="P804" s="5"/>
      <c r="Q804" s="5"/>
      <c r="R804" s="256"/>
      <c r="S804" s="256"/>
      <c r="T804" s="5"/>
      <c r="U804" s="5"/>
      <c r="V804" s="265"/>
      <c r="W804" s="34"/>
      <c r="X804" s="211" t="str">
        <f>IF($H804="","",IF(EXACT(ASC(VLOOKUP($H804,TSギフト商品コード!$A$2:$H$10000,8,0)),1),VLOOKUP($H804,TSギフト商品コード!$A$2:$H$10000,4,0),IF($I$6=0%,VLOOKUP($H804,TSギフト商品コード!$A$2:$H$10000,4,0),IF($I$6=3%,VLOOKUP($H804,TSギフト商品コード!$A$2:$H$10000,5,0),IF($I$6=5%,VLOOKUP($H804,TSギフト商品コード!$A$2:$H$10000,6,0),IF($I$6=10%,VLOOKUP($H804,TSギフト商品コード!$A$2:$H$10000,7,0),""))))))</f>
        <v/>
      </c>
      <c r="Y804" s="34"/>
      <c r="Z804" s="34"/>
      <c r="AA804" s="34"/>
      <c r="AB804" s="34"/>
      <c r="AC804" s="34"/>
      <c r="AD804" s="34"/>
      <c r="AE804" s="34"/>
      <c r="AF804" s="34"/>
      <c r="AG804" s="34"/>
      <c r="AH804" s="34"/>
      <c r="AI804" s="34"/>
      <c r="AJ804" s="34"/>
      <c r="AK804" s="34"/>
      <c r="AL804" s="34"/>
      <c r="AM804" s="34"/>
      <c r="AN804" s="34"/>
      <c r="AO804" s="34"/>
      <c r="AP804" s="34"/>
      <c r="AQ804" s="34"/>
      <c r="AR804" s="34"/>
      <c r="AS804" s="34"/>
      <c r="AT804" s="34"/>
      <c r="AU804" s="34"/>
      <c r="AV804" s="34"/>
      <c r="AW804" s="34"/>
      <c r="AX804" s="34"/>
      <c r="AY804" s="34"/>
      <c r="AZ804" s="34"/>
      <c r="BA804" s="34"/>
      <c r="BB804" s="34"/>
      <c r="BC804" s="34"/>
      <c r="BD804" s="34"/>
      <c r="BE804" s="34"/>
      <c r="BF804" s="34"/>
      <c r="BG804" s="34"/>
      <c r="BH804" s="34"/>
      <c r="BI804" s="34"/>
    </row>
    <row r="805" spans="1:61" s="183" customFormat="1" ht="20.100000000000001" customHeight="1" x14ac:dyDescent="0.15">
      <c r="A805" s="213">
        <v>795</v>
      </c>
      <c r="B805" s="136"/>
      <c r="C805" s="258"/>
      <c r="D805" s="258"/>
      <c r="E805" s="258"/>
      <c r="F805" s="258"/>
      <c r="G805" s="4"/>
      <c r="H805" s="5"/>
      <c r="I805" s="212"/>
      <c r="J805" s="254" t="str">
        <f>IF($H805="","",VLOOKUP($H805,TSギフト商品コード!$A$1:$H$10000,2,0))</f>
        <v/>
      </c>
      <c r="K805" s="184" t="str">
        <f>IF($H805="","",IF(EXACT(ASC(VLOOKUP($H805,TSギフト商品コード!$A$1:$H$10000,8,0)),1),VLOOKUP($H805,TSギフト商品コード!$A$1:$H$10000,3,0),ROUNDDOWN((1-$I$6)*VLOOKUP($H805,TSギフト商品コード!$A$1:$H$10000,3,0),0)))</f>
        <v/>
      </c>
      <c r="L805" s="185" t="str">
        <f t="shared" si="12"/>
        <v/>
      </c>
      <c r="M805" s="288"/>
      <c r="N805" s="5"/>
      <c r="O805" s="5"/>
      <c r="P805" s="5"/>
      <c r="Q805" s="5"/>
      <c r="R805" s="256"/>
      <c r="S805" s="256"/>
      <c r="T805" s="5"/>
      <c r="U805" s="5"/>
      <c r="V805" s="265"/>
      <c r="W805" s="34"/>
      <c r="X805" s="211" t="str">
        <f>IF($H805="","",IF(EXACT(ASC(VLOOKUP($H805,TSギフト商品コード!$A$2:$H$10000,8,0)),1),VLOOKUP($H805,TSギフト商品コード!$A$2:$H$10000,4,0),IF($I$6=0%,VLOOKUP($H805,TSギフト商品コード!$A$2:$H$10000,4,0),IF($I$6=3%,VLOOKUP($H805,TSギフト商品コード!$A$2:$H$10000,5,0),IF($I$6=5%,VLOOKUP($H805,TSギフト商品コード!$A$2:$H$10000,6,0),IF($I$6=10%,VLOOKUP($H805,TSギフト商品コード!$A$2:$H$10000,7,0),""))))))</f>
        <v/>
      </c>
      <c r="Y805" s="34"/>
      <c r="Z805" s="34"/>
      <c r="AA805" s="34"/>
      <c r="AB805" s="34"/>
      <c r="AC805" s="34"/>
      <c r="AD805" s="34"/>
      <c r="AE805" s="34"/>
      <c r="AF805" s="34"/>
      <c r="AG805" s="34"/>
      <c r="AH805" s="34"/>
      <c r="AI805" s="34"/>
      <c r="AJ805" s="34"/>
      <c r="AK805" s="34"/>
      <c r="AL805" s="34"/>
      <c r="AM805" s="34"/>
      <c r="AN805" s="34"/>
      <c r="AO805" s="34"/>
      <c r="AP805" s="34"/>
      <c r="AQ805" s="34"/>
      <c r="AR805" s="34"/>
      <c r="AS805" s="34"/>
      <c r="AT805" s="34"/>
      <c r="AU805" s="34"/>
      <c r="AV805" s="34"/>
      <c r="AW805" s="34"/>
      <c r="AX805" s="34"/>
      <c r="AY805" s="34"/>
      <c r="AZ805" s="34"/>
      <c r="BA805" s="34"/>
      <c r="BB805" s="34"/>
      <c r="BC805" s="34"/>
      <c r="BD805" s="34"/>
      <c r="BE805" s="34"/>
      <c r="BF805" s="34"/>
      <c r="BG805" s="34"/>
      <c r="BH805" s="34"/>
      <c r="BI805" s="34"/>
    </row>
    <row r="806" spans="1:61" s="183" customFormat="1" ht="20.100000000000001" customHeight="1" x14ac:dyDescent="0.15">
      <c r="A806" s="213">
        <v>796</v>
      </c>
      <c r="B806" s="136"/>
      <c r="C806" s="258"/>
      <c r="D806" s="258"/>
      <c r="E806" s="258"/>
      <c r="F806" s="258"/>
      <c r="G806" s="4"/>
      <c r="H806" s="5"/>
      <c r="I806" s="212"/>
      <c r="J806" s="254" t="str">
        <f>IF($H806="","",VLOOKUP($H806,TSギフト商品コード!$A$1:$H$10000,2,0))</f>
        <v/>
      </c>
      <c r="K806" s="184" t="str">
        <f>IF($H806="","",IF(EXACT(ASC(VLOOKUP($H806,TSギフト商品コード!$A$1:$H$10000,8,0)),1),VLOOKUP($H806,TSギフト商品コード!$A$1:$H$10000,3,0),ROUNDDOWN((1-$I$6)*VLOOKUP($H806,TSギフト商品コード!$A$1:$H$10000,3,0),0)))</f>
        <v/>
      </c>
      <c r="L806" s="185" t="str">
        <f t="shared" si="12"/>
        <v/>
      </c>
      <c r="M806" s="288"/>
      <c r="N806" s="5"/>
      <c r="O806" s="5"/>
      <c r="P806" s="5"/>
      <c r="Q806" s="5"/>
      <c r="R806" s="256"/>
      <c r="S806" s="256"/>
      <c r="T806" s="5"/>
      <c r="U806" s="5"/>
      <c r="V806" s="265"/>
      <c r="W806" s="34"/>
      <c r="X806" s="211" t="str">
        <f>IF($H806="","",IF(EXACT(ASC(VLOOKUP($H806,TSギフト商品コード!$A$2:$H$10000,8,0)),1),VLOOKUP($H806,TSギフト商品コード!$A$2:$H$10000,4,0),IF($I$6=0%,VLOOKUP($H806,TSギフト商品コード!$A$2:$H$10000,4,0),IF($I$6=3%,VLOOKUP($H806,TSギフト商品コード!$A$2:$H$10000,5,0),IF($I$6=5%,VLOOKUP($H806,TSギフト商品コード!$A$2:$H$10000,6,0),IF($I$6=10%,VLOOKUP($H806,TSギフト商品コード!$A$2:$H$10000,7,0),""))))))</f>
        <v/>
      </c>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c r="BG806" s="34"/>
      <c r="BH806" s="34"/>
      <c r="BI806" s="34"/>
    </row>
    <row r="807" spans="1:61" s="183" customFormat="1" ht="20.100000000000001" customHeight="1" x14ac:dyDescent="0.15">
      <c r="A807" s="213">
        <v>797</v>
      </c>
      <c r="B807" s="136"/>
      <c r="C807" s="258"/>
      <c r="D807" s="258"/>
      <c r="E807" s="258"/>
      <c r="F807" s="258"/>
      <c r="G807" s="4"/>
      <c r="H807" s="5"/>
      <c r="I807" s="212"/>
      <c r="J807" s="254" t="str">
        <f>IF($H807="","",VLOOKUP($H807,TSギフト商品コード!$A$1:$H$10000,2,0))</f>
        <v/>
      </c>
      <c r="K807" s="184" t="str">
        <f>IF($H807="","",IF(EXACT(ASC(VLOOKUP($H807,TSギフト商品コード!$A$1:$H$10000,8,0)),1),VLOOKUP($H807,TSギフト商品コード!$A$1:$H$10000,3,0),ROUNDDOWN((1-$I$6)*VLOOKUP($H807,TSギフト商品コード!$A$1:$H$10000,3,0),0)))</f>
        <v/>
      </c>
      <c r="L807" s="185" t="str">
        <f t="shared" si="12"/>
        <v/>
      </c>
      <c r="M807" s="288"/>
      <c r="N807" s="5"/>
      <c r="O807" s="5"/>
      <c r="P807" s="5"/>
      <c r="Q807" s="5"/>
      <c r="R807" s="256"/>
      <c r="S807" s="256"/>
      <c r="T807" s="5"/>
      <c r="U807" s="5"/>
      <c r="V807" s="265"/>
      <c r="W807" s="34"/>
      <c r="X807" s="211" t="str">
        <f>IF($H807="","",IF(EXACT(ASC(VLOOKUP($H807,TSギフト商品コード!$A$2:$H$10000,8,0)),1),VLOOKUP($H807,TSギフト商品コード!$A$2:$H$10000,4,0),IF($I$6=0%,VLOOKUP($H807,TSギフト商品コード!$A$2:$H$10000,4,0),IF($I$6=3%,VLOOKUP($H807,TSギフト商品コード!$A$2:$H$10000,5,0),IF($I$6=5%,VLOOKUP($H807,TSギフト商品コード!$A$2:$H$10000,6,0),IF($I$6=10%,VLOOKUP($H807,TSギフト商品コード!$A$2:$H$10000,7,0),""))))))</f>
        <v/>
      </c>
      <c r="Y807" s="34"/>
      <c r="Z807" s="34"/>
      <c r="AA807" s="34"/>
      <c r="AB807" s="34"/>
      <c r="AC807" s="34"/>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c r="BG807" s="34"/>
      <c r="BH807" s="34"/>
      <c r="BI807" s="34"/>
    </row>
    <row r="808" spans="1:61" s="183" customFormat="1" ht="20.100000000000001" customHeight="1" x14ac:dyDescent="0.15">
      <c r="A808" s="213">
        <v>798</v>
      </c>
      <c r="B808" s="136"/>
      <c r="C808" s="258"/>
      <c r="D808" s="258"/>
      <c r="E808" s="258"/>
      <c r="F808" s="258"/>
      <c r="G808" s="4"/>
      <c r="H808" s="5"/>
      <c r="I808" s="212"/>
      <c r="J808" s="254" t="str">
        <f>IF($H808="","",VLOOKUP($H808,TSギフト商品コード!$A$1:$H$10000,2,0))</f>
        <v/>
      </c>
      <c r="K808" s="184" t="str">
        <f>IF($H808="","",IF(EXACT(ASC(VLOOKUP($H808,TSギフト商品コード!$A$1:$H$10000,8,0)),1),VLOOKUP($H808,TSギフト商品コード!$A$1:$H$10000,3,0),ROUNDDOWN((1-$I$6)*VLOOKUP($H808,TSギフト商品コード!$A$1:$H$10000,3,0),0)))</f>
        <v/>
      </c>
      <c r="L808" s="185" t="str">
        <f t="shared" si="12"/>
        <v/>
      </c>
      <c r="M808" s="288"/>
      <c r="N808" s="5"/>
      <c r="O808" s="5"/>
      <c r="P808" s="5"/>
      <c r="Q808" s="5"/>
      <c r="R808" s="256"/>
      <c r="S808" s="256"/>
      <c r="T808" s="5"/>
      <c r="U808" s="5"/>
      <c r="V808" s="265"/>
      <c r="W808" s="34"/>
      <c r="X808" s="211" t="str">
        <f>IF($H808="","",IF(EXACT(ASC(VLOOKUP($H808,TSギフト商品コード!$A$2:$H$10000,8,0)),1),VLOOKUP($H808,TSギフト商品コード!$A$2:$H$10000,4,0),IF($I$6=0%,VLOOKUP($H808,TSギフト商品コード!$A$2:$H$10000,4,0),IF($I$6=3%,VLOOKUP($H808,TSギフト商品コード!$A$2:$H$10000,5,0),IF($I$6=5%,VLOOKUP($H808,TSギフト商品コード!$A$2:$H$10000,6,0),IF($I$6=10%,VLOOKUP($H808,TSギフト商品コード!$A$2:$H$10000,7,0),""))))))</f>
        <v/>
      </c>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c r="AW808" s="34"/>
      <c r="AX808" s="34"/>
      <c r="AY808" s="34"/>
      <c r="AZ808" s="34"/>
      <c r="BA808" s="34"/>
      <c r="BB808" s="34"/>
      <c r="BC808" s="34"/>
      <c r="BD808" s="34"/>
      <c r="BE808" s="34"/>
      <c r="BF808" s="34"/>
      <c r="BG808" s="34"/>
      <c r="BH808" s="34"/>
      <c r="BI808" s="34"/>
    </row>
    <row r="809" spans="1:61" s="183" customFormat="1" ht="20.100000000000001" customHeight="1" x14ac:dyDescent="0.15">
      <c r="A809" s="213">
        <v>799</v>
      </c>
      <c r="B809" s="136"/>
      <c r="C809" s="258"/>
      <c r="D809" s="258"/>
      <c r="E809" s="258"/>
      <c r="F809" s="258"/>
      <c r="G809" s="4"/>
      <c r="H809" s="5"/>
      <c r="I809" s="212"/>
      <c r="J809" s="254" t="str">
        <f>IF($H809="","",VLOOKUP($H809,TSギフト商品コード!$A$1:$H$10000,2,0))</f>
        <v/>
      </c>
      <c r="K809" s="184" t="str">
        <f>IF($H809="","",IF(EXACT(ASC(VLOOKUP($H809,TSギフト商品コード!$A$1:$H$10000,8,0)),1),VLOOKUP($H809,TSギフト商品コード!$A$1:$H$10000,3,0),ROUNDDOWN((1-$I$6)*VLOOKUP($H809,TSギフト商品コード!$A$1:$H$10000,3,0),0)))</f>
        <v/>
      </c>
      <c r="L809" s="185" t="str">
        <f t="shared" si="12"/>
        <v/>
      </c>
      <c r="M809" s="288"/>
      <c r="N809" s="5"/>
      <c r="O809" s="5"/>
      <c r="P809" s="5"/>
      <c r="Q809" s="5"/>
      <c r="R809" s="256"/>
      <c r="S809" s="256"/>
      <c r="T809" s="5"/>
      <c r="U809" s="5"/>
      <c r="V809" s="265"/>
      <c r="W809" s="34"/>
      <c r="X809" s="211" t="str">
        <f>IF($H809="","",IF(EXACT(ASC(VLOOKUP($H809,TSギフト商品コード!$A$2:$H$10000,8,0)),1),VLOOKUP($H809,TSギフト商品コード!$A$2:$H$10000,4,0),IF($I$6=0%,VLOOKUP($H809,TSギフト商品コード!$A$2:$H$10000,4,0),IF($I$6=3%,VLOOKUP($H809,TSギフト商品コード!$A$2:$H$10000,5,0),IF($I$6=5%,VLOOKUP($H809,TSギフト商品コード!$A$2:$H$10000,6,0),IF($I$6=10%,VLOOKUP($H809,TSギフト商品コード!$A$2:$H$10000,7,0),""))))))</f>
        <v/>
      </c>
      <c r="Y809" s="34"/>
      <c r="Z809" s="34"/>
      <c r="AA809" s="34"/>
      <c r="AB809" s="34"/>
      <c r="AC809" s="34"/>
      <c r="AD809" s="34"/>
      <c r="AE809" s="34"/>
      <c r="AF809" s="34"/>
      <c r="AG809" s="34"/>
      <c r="AH809" s="34"/>
      <c r="AI809" s="34"/>
      <c r="AJ809" s="34"/>
      <c r="AK809" s="34"/>
      <c r="AL809" s="34"/>
      <c r="AM809" s="34"/>
      <c r="AN809" s="34"/>
      <c r="AO809" s="34"/>
      <c r="AP809" s="34"/>
      <c r="AQ809" s="34"/>
      <c r="AR809" s="34"/>
      <c r="AS809" s="34"/>
      <c r="AT809" s="34"/>
      <c r="AU809" s="34"/>
      <c r="AV809" s="34"/>
      <c r="AW809" s="34"/>
      <c r="AX809" s="34"/>
      <c r="AY809" s="34"/>
      <c r="AZ809" s="34"/>
      <c r="BA809" s="34"/>
      <c r="BB809" s="34"/>
      <c r="BC809" s="34"/>
      <c r="BD809" s="34"/>
      <c r="BE809" s="34"/>
      <c r="BF809" s="34"/>
      <c r="BG809" s="34"/>
      <c r="BH809" s="34"/>
      <c r="BI809" s="34"/>
    </row>
    <row r="810" spans="1:61" s="183" customFormat="1" ht="20.100000000000001" customHeight="1" x14ac:dyDescent="0.15">
      <c r="A810" s="213">
        <v>800</v>
      </c>
      <c r="B810" s="136"/>
      <c r="C810" s="258"/>
      <c r="D810" s="258"/>
      <c r="E810" s="258"/>
      <c r="F810" s="258"/>
      <c r="G810" s="4"/>
      <c r="H810" s="5"/>
      <c r="I810" s="212"/>
      <c r="J810" s="254" t="str">
        <f>IF($H810="","",VLOOKUP($H810,TSギフト商品コード!$A$1:$H$10000,2,0))</f>
        <v/>
      </c>
      <c r="K810" s="184" t="str">
        <f>IF($H810="","",IF(EXACT(ASC(VLOOKUP($H810,TSギフト商品コード!$A$1:$H$10000,8,0)),1),VLOOKUP($H810,TSギフト商品コード!$A$1:$H$10000,3,0),ROUNDDOWN((1-$I$6)*VLOOKUP($H810,TSギフト商品コード!$A$1:$H$10000,3,0),0)))</f>
        <v/>
      </c>
      <c r="L810" s="185" t="str">
        <f t="shared" si="12"/>
        <v/>
      </c>
      <c r="M810" s="288"/>
      <c r="N810" s="5"/>
      <c r="O810" s="5"/>
      <c r="P810" s="5"/>
      <c r="Q810" s="5"/>
      <c r="R810" s="256"/>
      <c r="S810" s="256"/>
      <c r="T810" s="5"/>
      <c r="U810" s="5"/>
      <c r="V810" s="265"/>
      <c r="W810" s="34"/>
      <c r="X810" s="211" t="str">
        <f>IF($H810="","",IF(EXACT(ASC(VLOOKUP($H810,TSギフト商品コード!$A$2:$H$10000,8,0)),1),VLOOKUP($H810,TSギフト商品コード!$A$2:$H$10000,4,0),IF($I$6=0%,VLOOKUP($H810,TSギフト商品コード!$A$2:$H$10000,4,0),IF($I$6=3%,VLOOKUP($H810,TSギフト商品コード!$A$2:$H$10000,5,0),IF($I$6=5%,VLOOKUP($H810,TSギフト商品コード!$A$2:$H$10000,6,0),IF($I$6=10%,VLOOKUP($H810,TSギフト商品コード!$A$2:$H$10000,7,0),""))))))</f>
        <v/>
      </c>
      <c r="Y810" s="34"/>
      <c r="Z810" s="34"/>
      <c r="AA810" s="34"/>
      <c r="AB810" s="34"/>
      <c r="AC810" s="34"/>
      <c r="AD810" s="34"/>
      <c r="AE810" s="34"/>
      <c r="AF810" s="34"/>
      <c r="AG810" s="34"/>
      <c r="AH810" s="34"/>
      <c r="AI810" s="34"/>
      <c r="AJ810" s="34"/>
      <c r="AK810" s="34"/>
      <c r="AL810" s="34"/>
      <c r="AM810" s="34"/>
      <c r="AN810" s="34"/>
      <c r="AO810" s="34"/>
      <c r="AP810" s="34"/>
      <c r="AQ810" s="34"/>
      <c r="AR810" s="34"/>
      <c r="AS810" s="34"/>
      <c r="AT810" s="34"/>
      <c r="AU810" s="34"/>
      <c r="AV810" s="34"/>
      <c r="AW810" s="34"/>
      <c r="AX810" s="34"/>
      <c r="AY810" s="34"/>
      <c r="AZ810" s="34"/>
      <c r="BA810" s="34"/>
      <c r="BB810" s="34"/>
      <c r="BC810" s="34"/>
      <c r="BD810" s="34"/>
      <c r="BE810" s="34"/>
      <c r="BF810" s="34"/>
      <c r="BG810" s="34"/>
      <c r="BH810" s="34"/>
      <c r="BI810" s="34"/>
    </row>
    <row r="811" spans="1:61" s="183" customFormat="1" ht="20.100000000000001" customHeight="1" x14ac:dyDescent="0.15">
      <c r="A811" s="213">
        <v>801</v>
      </c>
      <c r="B811" s="136"/>
      <c r="C811" s="258"/>
      <c r="D811" s="258"/>
      <c r="E811" s="258"/>
      <c r="F811" s="258"/>
      <c r="G811" s="4"/>
      <c r="H811" s="5"/>
      <c r="I811" s="212"/>
      <c r="J811" s="254" t="str">
        <f>IF($H811="","",VLOOKUP($H811,TSギフト商品コード!$A$1:$H$10000,2,0))</f>
        <v/>
      </c>
      <c r="K811" s="184" t="str">
        <f>IF($H811="","",IF(EXACT(ASC(VLOOKUP($H811,TSギフト商品コード!$A$1:$H$10000,8,0)),1),VLOOKUP($H811,TSギフト商品コード!$A$1:$H$10000,3,0),ROUNDDOWN((1-$I$6)*VLOOKUP($H811,TSギフト商品コード!$A$1:$H$10000,3,0),0)))</f>
        <v/>
      </c>
      <c r="L811" s="185" t="str">
        <f t="shared" si="12"/>
        <v/>
      </c>
      <c r="M811" s="288"/>
      <c r="N811" s="5"/>
      <c r="O811" s="5"/>
      <c r="P811" s="5"/>
      <c r="Q811" s="5"/>
      <c r="R811" s="256"/>
      <c r="S811" s="256"/>
      <c r="T811" s="5"/>
      <c r="U811" s="5"/>
      <c r="V811" s="265"/>
      <c r="W811" s="34"/>
      <c r="X811" s="211" t="str">
        <f>IF($H811="","",IF(EXACT(ASC(VLOOKUP($H811,TSギフト商品コード!$A$2:$H$10000,8,0)),1),VLOOKUP($H811,TSギフト商品コード!$A$2:$H$10000,4,0),IF($I$6=0%,VLOOKUP($H811,TSギフト商品コード!$A$2:$H$10000,4,0),IF($I$6=3%,VLOOKUP($H811,TSギフト商品コード!$A$2:$H$10000,5,0),IF($I$6=5%,VLOOKUP($H811,TSギフト商品コード!$A$2:$H$10000,6,0),IF($I$6=10%,VLOOKUP($H811,TSギフト商品コード!$A$2:$H$10000,7,0),""))))))</f>
        <v/>
      </c>
      <c r="Y811" s="34"/>
      <c r="Z811" s="34"/>
      <c r="AA811" s="34"/>
      <c r="AB811" s="34"/>
      <c r="AC811" s="34"/>
      <c r="AD811" s="34"/>
      <c r="AE811" s="34"/>
      <c r="AF811" s="34"/>
      <c r="AG811" s="34"/>
      <c r="AH811" s="34"/>
      <c r="AI811" s="34"/>
      <c r="AJ811" s="34"/>
      <c r="AK811" s="34"/>
      <c r="AL811" s="34"/>
      <c r="AM811" s="34"/>
      <c r="AN811" s="34"/>
      <c r="AO811" s="34"/>
      <c r="AP811" s="34"/>
      <c r="AQ811" s="34"/>
      <c r="AR811" s="34"/>
      <c r="AS811" s="34"/>
      <c r="AT811" s="34"/>
      <c r="AU811" s="34"/>
      <c r="AV811" s="34"/>
      <c r="AW811" s="34"/>
      <c r="AX811" s="34"/>
      <c r="AY811" s="34"/>
      <c r="AZ811" s="34"/>
      <c r="BA811" s="34"/>
      <c r="BB811" s="34"/>
      <c r="BC811" s="34"/>
      <c r="BD811" s="34"/>
      <c r="BE811" s="34"/>
      <c r="BF811" s="34"/>
      <c r="BG811" s="34"/>
      <c r="BH811" s="34"/>
      <c r="BI811" s="34"/>
    </row>
    <row r="812" spans="1:61" s="183" customFormat="1" ht="20.100000000000001" customHeight="1" x14ac:dyDescent="0.15">
      <c r="A812" s="213">
        <v>802</v>
      </c>
      <c r="B812" s="136"/>
      <c r="C812" s="258"/>
      <c r="D812" s="258"/>
      <c r="E812" s="258"/>
      <c r="F812" s="258"/>
      <c r="G812" s="4"/>
      <c r="H812" s="5"/>
      <c r="I812" s="212"/>
      <c r="J812" s="254" t="str">
        <f>IF($H812="","",VLOOKUP($H812,TSギフト商品コード!$A$1:$H$10000,2,0))</f>
        <v/>
      </c>
      <c r="K812" s="184" t="str">
        <f>IF($H812="","",IF(EXACT(ASC(VLOOKUP($H812,TSギフト商品コード!$A$1:$H$10000,8,0)),1),VLOOKUP($H812,TSギフト商品コード!$A$1:$H$10000,3,0),ROUNDDOWN((1-$I$6)*VLOOKUP($H812,TSギフト商品コード!$A$1:$H$10000,3,0),0)))</f>
        <v/>
      </c>
      <c r="L812" s="185" t="str">
        <f t="shared" si="12"/>
        <v/>
      </c>
      <c r="M812" s="288"/>
      <c r="N812" s="5"/>
      <c r="O812" s="5"/>
      <c r="P812" s="5"/>
      <c r="Q812" s="5"/>
      <c r="R812" s="256"/>
      <c r="S812" s="256"/>
      <c r="T812" s="5"/>
      <c r="U812" s="5"/>
      <c r="V812" s="265"/>
      <c r="W812" s="34"/>
      <c r="X812" s="211" t="str">
        <f>IF($H812="","",IF(EXACT(ASC(VLOOKUP($H812,TSギフト商品コード!$A$2:$H$10000,8,0)),1),VLOOKUP($H812,TSギフト商品コード!$A$2:$H$10000,4,0),IF($I$6=0%,VLOOKUP($H812,TSギフト商品コード!$A$2:$H$10000,4,0),IF($I$6=3%,VLOOKUP($H812,TSギフト商品コード!$A$2:$H$10000,5,0),IF($I$6=5%,VLOOKUP($H812,TSギフト商品コード!$A$2:$H$10000,6,0),IF($I$6=10%,VLOOKUP($H812,TSギフト商品コード!$A$2:$H$10000,7,0),""))))))</f>
        <v/>
      </c>
      <c r="Y812" s="34"/>
      <c r="Z812" s="34"/>
      <c r="AA812" s="34"/>
      <c r="AB812" s="34"/>
      <c r="AC812" s="34"/>
      <c r="AD812" s="34"/>
      <c r="AE812" s="34"/>
      <c r="AF812" s="34"/>
      <c r="AG812" s="34"/>
      <c r="AH812" s="34"/>
      <c r="AI812" s="34"/>
      <c r="AJ812" s="34"/>
      <c r="AK812" s="34"/>
      <c r="AL812" s="34"/>
      <c r="AM812" s="34"/>
      <c r="AN812" s="34"/>
      <c r="AO812" s="34"/>
      <c r="AP812" s="34"/>
      <c r="AQ812" s="34"/>
      <c r="AR812" s="34"/>
      <c r="AS812" s="34"/>
      <c r="AT812" s="34"/>
      <c r="AU812" s="34"/>
      <c r="AV812" s="34"/>
      <c r="AW812" s="34"/>
      <c r="AX812" s="34"/>
      <c r="AY812" s="34"/>
      <c r="AZ812" s="34"/>
      <c r="BA812" s="34"/>
      <c r="BB812" s="34"/>
      <c r="BC812" s="34"/>
      <c r="BD812" s="34"/>
      <c r="BE812" s="34"/>
      <c r="BF812" s="34"/>
      <c r="BG812" s="34"/>
      <c r="BH812" s="34"/>
      <c r="BI812" s="34"/>
    </row>
    <row r="813" spans="1:61" s="183" customFormat="1" ht="20.100000000000001" customHeight="1" x14ac:dyDescent="0.15">
      <c r="A813" s="213">
        <v>803</v>
      </c>
      <c r="B813" s="136"/>
      <c r="C813" s="258"/>
      <c r="D813" s="258"/>
      <c r="E813" s="258"/>
      <c r="F813" s="258"/>
      <c r="G813" s="4"/>
      <c r="H813" s="5"/>
      <c r="I813" s="212"/>
      <c r="J813" s="254" t="str">
        <f>IF($H813="","",VLOOKUP($H813,TSギフト商品コード!$A$1:$H$10000,2,0))</f>
        <v/>
      </c>
      <c r="K813" s="184" t="str">
        <f>IF($H813="","",IF(EXACT(ASC(VLOOKUP($H813,TSギフト商品コード!$A$1:$H$10000,8,0)),1),VLOOKUP($H813,TSギフト商品コード!$A$1:$H$10000,3,0),ROUNDDOWN((1-$I$6)*VLOOKUP($H813,TSギフト商品コード!$A$1:$H$10000,3,0),0)))</f>
        <v/>
      </c>
      <c r="L813" s="185" t="str">
        <f t="shared" si="12"/>
        <v/>
      </c>
      <c r="M813" s="288"/>
      <c r="N813" s="5"/>
      <c r="O813" s="5"/>
      <c r="P813" s="5"/>
      <c r="Q813" s="5"/>
      <c r="R813" s="256"/>
      <c r="S813" s="256"/>
      <c r="T813" s="5"/>
      <c r="U813" s="5"/>
      <c r="V813" s="265"/>
      <c r="W813" s="34"/>
      <c r="X813" s="211" t="str">
        <f>IF($H813="","",IF(EXACT(ASC(VLOOKUP($H813,TSギフト商品コード!$A$2:$H$10000,8,0)),1),VLOOKUP($H813,TSギフト商品コード!$A$2:$H$10000,4,0),IF($I$6=0%,VLOOKUP($H813,TSギフト商品コード!$A$2:$H$10000,4,0),IF($I$6=3%,VLOOKUP($H813,TSギフト商品コード!$A$2:$H$10000,5,0),IF($I$6=5%,VLOOKUP($H813,TSギフト商品コード!$A$2:$H$10000,6,0),IF($I$6=10%,VLOOKUP($H813,TSギフト商品コード!$A$2:$H$10000,7,0),""))))))</f>
        <v/>
      </c>
      <c r="Y813" s="34"/>
      <c r="Z813" s="34"/>
      <c r="AA813" s="34"/>
      <c r="AB813" s="34"/>
      <c r="AC813" s="34"/>
      <c r="AD813" s="34"/>
      <c r="AE813" s="34"/>
      <c r="AF813" s="34"/>
      <c r="AG813" s="34"/>
      <c r="AH813" s="34"/>
      <c r="AI813" s="34"/>
      <c r="AJ813" s="34"/>
      <c r="AK813" s="34"/>
      <c r="AL813" s="34"/>
      <c r="AM813" s="34"/>
      <c r="AN813" s="34"/>
      <c r="AO813" s="34"/>
      <c r="AP813" s="34"/>
      <c r="AQ813" s="34"/>
      <c r="AR813" s="34"/>
      <c r="AS813" s="34"/>
      <c r="AT813" s="34"/>
      <c r="AU813" s="34"/>
      <c r="AV813" s="34"/>
      <c r="AW813" s="34"/>
      <c r="AX813" s="34"/>
      <c r="AY813" s="34"/>
      <c r="AZ813" s="34"/>
      <c r="BA813" s="34"/>
      <c r="BB813" s="34"/>
      <c r="BC813" s="34"/>
      <c r="BD813" s="34"/>
      <c r="BE813" s="34"/>
      <c r="BF813" s="34"/>
      <c r="BG813" s="34"/>
      <c r="BH813" s="34"/>
      <c r="BI813" s="34"/>
    </row>
    <row r="814" spans="1:61" s="183" customFormat="1" ht="20.100000000000001" customHeight="1" x14ac:dyDescent="0.15">
      <c r="A814" s="213">
        <v>804</v>
      </c>
      <c r="B814" s="136"/>
      <c r="C814" s="258"/>
      <c r="D814" s="258"/>
      <c r="E814" s="258"/>
      <c r="F814" s="258"/>
      <c r="G814" s="4"/>
      <c r="H814" s="5"/>
      <c r="I814" s="212"/>
      <c r="J814" s="254" t="str">
        <f>IF($H814="","",VLOOKUP($H814,TSギフト商品コード!$A$1:$H$10000,2,0))</f>
        <v/>
      </c>
      <c r="K814" s="184" t="str">
        <f>IF($H814="","",IF(EXACT(ASC(VLOOKUP($H814,TSギフト商品コード!$A$1:$H$10000,8,0)),1),VLOOKUP($H814,TSギフト商品コード!$A$1:$H$10000,3,0),ROUNDDOWN((1-$I$6)*VLOOKUP($H814,TSギフト商品コード!$A$1:$H$10000,3,0),0)))</f>
        <v/>
      </c>
      <c r="L814" s="185" t="str">
        <f t="shared" si="12"/>
        <v/>
      </c>
      <c r="M814" s="288"/>
      <c r="N814" s="5"/>
      <c r="O814" s="5"/>
      <c r="P814" s="5"/>
      <c r="Q814" s="5"/>
      <c r="R814" s="256"/>
      <c r="S814" s="256"/>
      <c r="T814" s="5"/>
      <c r="U814" s="5"/>
      <c r="V814" s="265"/>
      <c r="W814" s="34"/>
      <c r="X814" s="211" t="str">
        <f>IF($H814="","",IF(EXACT(ASC(VLOOKUP($H814,TSギフト商品コード!$A$2:$H$10000,8,0)),1),VLOOKUP($H814,TSギフト商品コード!$A$2:$H$10000,4,0),IF($I$6=0%,VLOOKUP($H814,TSギフト商品コード!$A$2:$H$10000,4,0),IF($I$6=3%,VLOOKUP($H814,TSギフト商品コード!$A$2:$H$10000,5,0),IF($I$6=5%,VLOOKUP($H814,TSギフト商品コード!$A$2:$H$10000,6,0),IF($I$6=10%,VLOOKUP($H814,TSギフト商品コード!$A$2:$H$10000,7,0),""))))))</f>
        <v/>
      </c>
      <c r="Y814" s="34"/>
      <c r="Z814" s="34"/>
      <c r="AA814" s="34"/>
      <c r="AB814" s="34"/>
      <c r="AC814" s="34"/>
      <c r="AD814" s="34"/>
      <c r="AE814" s="34"/>
      <c r="AF814" s="34"/>
      <c r="AG814" s="34"/>
      <c r="AH814" s="34"/>
      <c r="AI814" s="34"/>
      <c r="AJ814" s="34"/>
      <c r="AK814" s="34"/>
      <c r="AL814" s="34"/>
      <c r="AM814" s="34"/>
      <c r="AN814" s="34"/>
      <c r="AO814" s="34"/>
      <c r="AP814" s="34"/>
      <c r="AQ814" s="34"/>
      <c r="AR814" s="34"/>
      <c r="AS814" s="34"/>
      <c r="AT814" s="34"/>
      <c r="AU814" s="34"/>
      <c r="AV814" s="34"/>
      <c r="AW814" s="34"/>
      <c r="AX814" s="34"/>
      <c r="AY814" s="34"/>
      <c r="AZ814" s="34"/>
      <c r="BA814" s="34"/>
      <c r="BB814" s="34"/>
      <c r="BC814" s="34"/>
      <c r="BD814" s="34"/>
      <c r="BE814" s="34"/>
      <c r="BF814" s="34"/>
      <c r="BG814" s="34"/>
      <c r="BH814" s="34"/>
      <c r="BI814" s="34"/>
    </row>
    <row r="815" spans="1:61" s="183" customFormat="1" ht="20.100000000000001" customHeight="1" x14ac:dyDescent="0.15">
      <c r="A815" s="213">
        <v>805</v>
      </c>
      <c r="B815" s="136"/>
      <c r="C815" s="258"/>
      <c r="D815" s="258"/>
      <c r="E815" s="258"/>
      <c r="F815" s="258"/>
      <c r="G815" s="4"/>
      <c r="H815" s="5"/>
      <c r="I815" s="212"/>
      <c r="J815" s="254" t="str">
        <f>IF($H815="","",VLOOKUP($H815,TSギフト商品コード!$A$1:$H$10000,2,0))</f>
        <v/>
      </c>
      <c r="K815" s="184" t="str">
        <f>IF($H815="","",IF(EXACT(ASC(VLOOKUP($H815,TSギフト商品コード!$A$1:$H$10000,8,0)),1),VLOOKUP($H815,TSギフト商品コード!$A$1:$H$10000,3,0),ROUNDDOWN((1-$I$6)*VLOOKUP($H815,TSギフト商品コード!$A$1:$H$10000,3,0),0)))</f>
        <v/>
      </c>
      <c r="L815" s="185" t="str">
        <f t="shared" si="12"/>
        <v/>
      </c>
      <c r="M815" s="288"/>
      <c r="N815" s="5"/>
      <c r="O815" s="5"/>
      <c r="P815" s="5"/>
      <c r="Q815" s="5"/>
      <c r="R815" s="256"/>
      <c r="S815" s="256"/>
      <c r="T815" s="5"/>
      <c r="U815" s="5"/>
      <c r="V815" s="265"/>
      <c r="W815" s="34"/>
      <c r="X815" s="211" t="str">
        <f>IF($H815="","",IF(EXACT(ASC(VLOOKUP($H815,TSギフト商品コード!$A$2:$H$10000,8,0)),1),VLOOKUP($H815,TSギフト商品コード!$A$2:$H$10000,4,0),IF($I$6=0%,VLOOKUP($H815,TSギフト商品コード!$A$2:$H$10000,4,0),IF($I$6=3%,VLOOKUP($H815,TSギフト商品コード!$A$2:$H$10000,5,0),IF($I$6=5%,VLOOKUP($H815,TSギフト商品コード!$A$2:$H$10000,6,0),IF($I$6=10%,VLOOKUP($H815,TSギフト商品コード!$A$2:$H$10000,7,0),""))))))</f>
        <v/>
      </c>
      <c r="Y815" s="34"/>
      <c r="Z815" s="34"/>
      <c r="AA815" s="34"/>
      <c r="AB815" s="34"/>
      <c r="AC815" s="34"/>
      <c r="AD815" s="34"/>
      <c r="AE815" s="34"/>
      <c r="AF815" s="34"/>
      <c r="AG815" s="34"/>
      <c r="AH815" s="34"/>
      <c r="AI815" s="34"/>
      <c r="AJ815" s="34"/>
      <c r="AK815" s="34"/>
      <c r="AL815" s="34"/>
      <c r="AM815" s="34"/>
      <c r="AN815" s="34"/>
      <c r="AO815" s="34"/>
      <c r="AP815" s="34"/>
      <c r="AQ815" s="34"/>
      <c r="AR815" s="34"/>
      <c r="AS815" s="34"/>
      <c r="AT815" s="34"/>
      <c r="AU815" s="34"/>
      <c r="AV815" s="34"/>
      <c r="AW815" s="34"/>
      <c r="AX815" s="34"/>
      <c r="AY815" s="34"/>
      <c r="AZ815" s="34"/>
      <c r="BA815" s="34"/>
      <c r="BB815" s="34"/>
      <c r="BC815" s="34"/>
      <c r="BD815" s="34"/>
      <c r="BE815" s="34"/>
      <c r="BF815" s="34"/>
      <c r="BG815" s="34"/>
      <c r="BH815" s="34"/>
      <c r="BI815" s="34"/>
    </row>
    <row r="816" spans="1:61" s="183" customFormat="1" ht="20.100000000000001" customHeight="1" x14ac:dyDescent="0.15">
      <c r="A816" s="213">
        <v>806</v>
      </c>
      <c r="B816" s="136"/>
      <c r="C816" s="258"/>
      <c r="D816" s="258"/>
      <c r="E816" s="258"/>
      <c r="F816" s="258"/>
      <c r="G816" s="4"/>
      <c r="H816" s="5"/>
      <c r="I816" s="212"/>
      <c r="J816" s="254" t="str">
        <f>IF($H816="","",VLOOKUP($H816,TSギフト商品コード!$A$1:$H$10000,2,0))</f>
        <v/>
      </c>
      <c r="K816" s="184" t="str">
        <f>IF($H816="","",IF(EXACT(ASC(VLOOKUP($H816,TSギフト商品コード!$A$1:$H$10000,8,0)),1),VLOOKUP($H816,TSギフト商品コード!$A$1:$H$10000,3,0),ROUNDDOWN((1-$I$6)*VLOOKUP($H816,TSギフト商品コード!$A$1:$H$10000,3,0),0)))</f>
        <v/>
      </c>
      <c r="L816" s="185" t="str">
        <f t="shared" si="12"/>
        <v/>
      </c>
      <c r="M816" s="288"/>
      <c r="N816" s="5"/>
      <c r="O816" s="5"/>
      <c r="P816" s="5"/>
      <c r="Q816" s="5"/>
      <c r="R816" s="256"/>
      <c r="S816" s="256"/>
      <c r="T816" s="5"/>
      <c r="U816" s="5"/>
      <c r="V816" s="265"/>
      <c r="W816" s="34"/>
      <c r="X816" s="211" t="str">
        <f>IF($H816="","",IF(EXACT(ASC(VLOOKUP($H816,TSギフト商品コード!$A$2:$H$10000,8,0)),1),VLOOKUP($H816,TSギフト商品コード!$A$2:$H$10000,4,0),IF($I$6=0%,VLOOKUP($H816,TSギフト商品コード!$A$2:$H$10000,4,0),IF($I$6=3%,VLOOKUP($H816,TSギフト商品コード!$A$2:$H$10000,5,0),IF($I$6=5%,VLOOKUP($H816,TSギフト商品コード!$A$2:$H$10000,6,0),IF($I$6=10%,VLOOKUP($H816,TSギフト商品コード!$A$2:$H$10000,7,0),""))))))</f>
        <v/>
      </c>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c r="BG816" s="34"/>
      <c r="BH816" s="34"/>
      <c r="BI816" s="34"/>
    </row>
    <row r="817" spans="1:61" s="183" customFormat="1" ht="20.100000000000001" customHeight="1" x14ac:dyDescent="0.15">
      <c r="A817" s="213">
        <v>807</v>
      </c>
      <c r="B817" s="136"/>
      <c r="C817" s="258"/>
      <c r="D817" s="258"/>
      <c r="E817" s="258"/>
      <c r="F817" s="258"/>
      <c r="G817" s="4"/>
      <c r="H817" s="5"/>
      <c r="I817" s="212"/>
      <c r="J817" s="254" t="str">
        <f>IF($H817="","",VLOOKUP($H817,TSギフト商品コード!$A$1:$H$10000,2,0))</f>
        <v/>
      </c>
      <c r="K817" s="184" t="str">
        <f>IF($H817="","",IF(EXACT(ASC(VLOOKUP($H817,TSギフト商品コード!$A$1:$H$10000,8,0)),1),VLOOKUP($H817,TSギフト商品コード!$A$1:$H$10000,3,0),ROUNDDOWN((1-$I$6)*VLOOKUP($H817,TSギフト商品コード!$A$1:$H$10000,3,0),0)))</f>
        <v/>
      </c>
      <c r="L817" s="185" t="str">
        <f t="shared" si="12"/>
        <v/>
      </c>
      <c r="M817" s="288"/>
      <c r="N817" s="5"/>
      <c r="O817" s="5"/>
      <c r="P817" s="5"/>
      <c r="Q817" s="5"/>
      <c r="R817" s="256"/>
      <c r="S817" s="256"/>
      <c r="T817" s="5"/>
      <c r="U817" s="5"/>
      <c r="V817" s="265"/>
      <c r="W817" s="34"/>
      <c r="X817" s="211" t="str">
        <f>IF($H817="","",IF(EXACT(ASC(VLOOKUP($H817,TSギフト商品コード!$A$2:$H$10000,8,0)),1),VLOOKUP($H817,TSギフト商品コード!$A$2:$H$10000,4,0),IF($I$6=0%,VLOOKUP($H817,TSギフト商品コード!$A$2:$H$10000,4,0),IF($I$6=3%,VLOOKUP($H817,TSギフト商品コード!$A$2:$H$10000,5,0),IF($I$6=5%,VLOOKUP($H817,TSギフト商品コード!$A$2:$H$10000,6,0),IF($I$6=10%,VLOOKUP($H817,TSギフト商品コード!$A$2:$H$10000,7,0),""))))))</f>
        <v/>
      </c>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c r="AU817" s="34"/>
      <c r="AV817" s="34"/>
      <c r="AW817" s="34"/>
      <c r="AX817" s="34"/>
      <c r="AY817" s="34"/>
      <c r="AZ817" s="34"/>
      <c r="BA817" s="34"/>
      <c r="BB817" s="34"/>
      <c r="BC817" s="34"/>
      <c r="BD817" s="34"/>
      <c r="BE817" s="34"/>
      <c r="BF817" s="34"/>
      <c r="BG817" s="34"/>
      <c r="BH817" s="34"/>
      <c r="BI817" s="34"/>
    </row>
    <row r="818" spans="1:61" s="183" customFormat="1" ht="20.100000000000001" customHeight="1" x14ac:dyDescent="0.15">
      <c r="A818" s="213">
        <v>808</v>
      </c>
      <c r="B818" s="136"/>
      <c r="C818" s="258"/>
      <c r="D818" s="258"/>
      <c r="E818" s="258"/>
      <c r="F818" s="258"/>
      <c r="G818" s="4"/>
      <c r="H818" s="5"/>
      <c r="I818" s="212"/>
      <c r="J818" s="254" t="str">
        <f>IF($H818="","",VLOOKUP($H818,TSギフト商品コード!$A$1:$H$10000,2,0))</f>
        <v/>
      </c>
      <c r="K818" s="184" t="str">
        <f>IF($H818="","",IF(EXACT(ASC(VLOOKUP($H818,TSギフト商品コード!$A$1:$H$10000,8,0)),1),VLOOKUP($H818,TSギフト商品コード!$A$1:$H$10000,3,0),ROUNDDOWN((1-$I$6)*VLOOKUP($H818,TSギフト商品コード!$A$1:$H$10000,3,0),0)))</f>
        <v/>
      </c>
      <c r="L818" s="185" t="str">
        <f t="shared" si="12"/>
        <v/>
      </c>
      <c r="M818" s="288"/>
      <c r="N818" s="5"/>
      <c r="O818" s="5"/>
      <c r="P818" s="5"/>
      <c r="Q818" s="5"/>
      <c r="R818" s="256"/>
      <c r="S818" s="256"/>
      <c r="T818" s="5"/>
      <c r="U818" s="5"/>
      <c r="V818" s="265"/>
      <c r="W818" s="34"/>
      <c r="X818" s="211" t="str">
        <f>IF($H818="","",IF(EXACT(ASC(VLOOKUP($H818,TSギフト商品コード!$A$2:$H$10000,8,0)),1),VLOOKUP($H818,TSギフト商品コード!$A$2:$H$10000,4,0),IF($I$6=0%,VLOOKUP($H818,TSギフト商品コード!$A$2:$H$10000,4,0),IF($I$6=3%,VLOOKUP($H818,TSギフト商品コード!$A$2:$H$10000,5,0),IF($I$6=5%,VLOOKUP($H818,TSギフト商品コード!$A$2:$H$10000,6,0),IF($I$6=10%,VLOOKUP($H818,TSギフト商品コード!$A$2:$H$10000,7,0),""))))))</f>
        <v/>
      </c>
      <c r="Y818" s="34"/>
      <c r="Z818" s="34"/>
      <c r="AA818" s="34"/>
      <c r="AB818" s="34"/>
      <c r="AC818" s="34"/>
      <c r="AD818" s="34"/>
      <c r="AE818" s="34"/>
      <c r="AF818" s="34"/>
      <c r="AG818" s="34"/>
      <c r="AH818" s="34"/>
      <c r="AI818" s="34"/>
      <c r="AJ818" s="34"/>
      <c r="AK818" s="34"/>
      <c r="AL818" s="34"/>
      <c r="AM818" s="34"/>
      <c r="AN818" s="34"/>
      <c r="AO818" s="34"/>
      <c r="AP818" s="34"/>
      <c r="AQ818" s="34"/>
      <c r="AR818" s="34"/>
      <c r="AS818" s="34"/>
      <c r="AT818" s="34"/>
      <c r="AU818" s="34"/>
      <c r="AV818" s="34"/>
      <c r="AW818" s="34"/>
      <c r="AX818" s="34"/>
      <c r="AY818" s="34"/>
      <c r="AZ818" s="34"/>
      <c r="BA818" s="34"/>
      <c r="BB818" s="34"/>
      <c r="BC818" s="34"/>
      <c r="BD818" s="34"/>
      <c r="BE818" s="34"/>
      <c r="BF818" s="34"/>
      <c r="BG818" s="34"/>
      <c r="BH818" s="34"/>
      <c r="BI818" s="34"/>
    </row>
    <row r="819" spans="1:61" s="183" customFormat="1" ht="20.100000000000001" customHeight="1" x14ac:dyDescent="0.15">
      <c r="A819" s="213">
        <v>809</v>
      </c>
      <c r="B819" s="136"/>
      <c r="C819" s="258"/>
      <c r="D819" s="258"/>
      <c r="E819" s="258"/>
      <c r="F819" s="258"/>
      <c r="G819" s="4"/>
      <c r="H819" s="5"/>
      <c r="I819" s="212"/>
      <c r="J819" s="254" t="str">
        <f>IF($H819="","",VLOOKUP($H819,TSギフト商品コード!$A$1:$H$10000,2,0))</f>
        <v/>
      </c>
      <c r="K819" s="184" t="str">
        <f>IF($H819="","",IF(EXACT(ASC(VLOOKUP($H819,TSギフト商品コード!$A$1:$H$10000,8,0)),1),VLOOKUP($H819,TSギフト商品コード!$A$1:$H$10000,3,0),ROUNDDOWN((1-$I$6)*VLOOKUP($H819,TSギフト商品コード!$A$1:$H$10000,3,0),0)))</f>
        <v/>
      </c>
      <c r="L819" s="185" t="str">
        <f t="shared" si="12"/>
        <v/>
      </c>
      <c r="M819" s="288"/>
      <c r="N819" s="5"/>
      <c r="O819" s="5"/>
      <c r="P819" s="5"/>
      <c r="Q819" s="5"/>
      <c r="R819" s="256"/>
      <c r="S819" s="256"/>
      <c r="T819" s="5"/>
      <c r="U819" s="5"/>
      <c r="V819" s="265"/>
      <c r="W819" s="34"/>
      <c r="X819" s="211" t="str">
        <f>IF($H819="","",IF(EXACT(ASC(VLOOKUP($H819,TSギフト商品コード!$A$2:$H$10000,8,0)),1),VLOOKUP($H819,TSギフト商品コード!$A$2:$H$10000,4,0),IF($I$6=0%,VLOOKUP($H819,TSギフト商品コード!$A$2:$H$10000,4,0),IF($I$6=3%,VLOOKUP($H819,TSギフト商品コード!$A$2:$H$10000,5,0),IF($I$6=5%,VLOOKUP($H819,TSギフト商品コード!$A$2:$H$10000,6,0),IF($I$6=10%,VLOOKUP($H819,TSギフト商品コード!$A$2:$H$10000,7,0),""))))))</f>
        <v/>
      </c>
      <c r="Y819" s="34"/>
      <c r="Z819" s="34"/>
      <c r="AA819" s="34"/>
      <c r="AB819" s="34"/>
      <c r="AC819" s="34"/>
      <c r="AD819" s="34"/>
      <c r="AE819" s="34"/>
      <c r="AF819" s="34"/>
      <c r="AG819" s="34"/>
      <c r="AH819" s="34"/>
      <c r="AI819" s="34"/>
      <c r="AJ819" s="34"/>
      <c r="AK819" s="34"/>
      <c r="AL819" s="34"/>
      <c r="AM819" s="34"/>
      <c r="AN819" s="34"/>
      <c r="AO819" s="34"/>
      <c r="AP819" s="34"/>
      <c r="AQ819" s="34"/>
      <c r="AR819" s="34"/>
      <c r="AS819" s="34"/>
      <c r="AT819" s="34"/>
      <c r="AU819" s="34"/>
      <c r="AV819" s="34"/>
      <c r="AW819" s="34"/>
      <c r="AX819" s="34"/>
      <c r="AY819" s="34"/>
      <c r="AZ819" s="34"/>
      <c r="BA819" s="34"/>
      <c r="BB819" s="34"/>
      <c r="BC819" s="34"/>
      <c r="BD819" s="34"/>
      <c r="BE819" s="34"/>
      <c r="BF819" s="34"/>
      <c r="BG819" s="34"/>
      <c r="BH819" s="34"/>
      <c r="BI819" s="34"/>
    </row>
    <row r="820" spans="1:61" s="183" customFormat="1" ht="20.100000000000001" customHeight="1" x14ac:dyDescent="0.15">
      <c r="A820" s="213">
        <v>810</v>
      </c>
      <c r="B820" s="136"/>
      <c r="C820" s="258"/>
      <c r="D820" s="258"/>
      <c r="E820" s="258"/>
      <c r="F820" s="258"/>
      <c r="G820" s="4"/>
      <c r="H820" s="5"/>
      <c r="I820" s="212"/>
      <c r="J820" s="254" t="str">
        <f>IF($H820="","",VLOOKUP($H820,TSギフト商品コード!$A$1:$H$10000,2,0))</f>
        <v/>
      </c>
      <c r="K820" s="184" t="str">
        <f>IF($H820="","",IF(EXACT(ASC(VLOOKUP($H820,TSギフト商品コード!$A$1:$H$10000,8,0)),1),VLOOKUP($H820,TSギフト商品コード!$A$1:$H$10000,3,0),ROUNDDOWN((1-$I$6)*VLOOKUP($H820,TSギフト商品コード!$A$1:$H$10000,3,0),0)))</f>
        <v/>
      </c>
      <c r="L820" s="185" t="str">
        <f t="shared" si="12"/>
        <v/>
      </c>
      <c r="M820" s="288"/>
      <c r="N820" s="5"/>
      <c r="O820" s="5"/>
      <c r="P820" s="5"/>
      <c r="Q820" s="5"/>
      <c r="R820" s="256"/>
      <c r="S820" s="256"/>
      <c r="T820" s="5"/>
      <c r="U820" s="5"/>
      <c r="V820" s="265"/>
      <c r="W820" s="34"/>
      <c r="X820" s="211" t="str">
        <f>IF($H820="","",IF(EXACT(ASC(VLOOKUP($H820,TSギフト商品コード!$A$2:$H$10000,8,0)),1),VLOOKUP($H820,TSギフト商品コード!$A$2:$H$10000,4,0),IF($I$6=0%,VLOOKUP($H820,TSギフト商品コード!$A$2:$H$10000,4,0),IF($I$6=3%,VLOOKUP($H820,TSギフト商品コード!$A$2:$H$10000,5,0),IF($I$6=5%,VLOOKUP($H820,TSギフト商品コード!$A$2:$H$10000,6,0),IF($I$6=10%,VLOOKUP($H820,TSギフト商品コード!$A$2:$H$10000,7,0),""))))))</f>
        <v/>
      </c>
      <c r="Y820" s="34"/>
      <c r="Z820" s="34"/>
      <c r="AA820" s="34"/>
      <c r="AB820" s="34"/>
      <c r="AC820" s="34"/>
      <c r="AD820" s="34"/>
      <c r="AE820" s="34"/>
      <c r="AF820" s="34"/>
      <c r="AG820" s="34"/>
      <c r="AH820" s="34"/>
      <c r="AI820" s="34"/>
      <c r="AJ820" s="34"/>
      <c r="AK820" s="34"/>
      <c r="AL820" s="34"/>
      <c r="AM820" s="34"/>
      <c r="AN820" s="34"/>
      <c r="AO820" s="34"/>
      <c r="AP820" s="34"/>
      <c r="AQ820" s="34"/>
      <c r="AR820" s="34"/>
      <c r="AS820" s="34"/>
      <c r="AT820" s="34"/>
      <c r="AU820" s="34"/>
      <c r="AV820" s="34"/>
      <c r="AW820" s="34"/>
      <c r="AX820" s="34"/>
      <c r="AY820" s="34"/>
      <c r="AZ820" s="34"/>
      <c r="BA820" s="34"/>
      <c r="BB820" s="34"/>
      <c r="BC820" s="34"/>
      <c r="BD820" s="34"/>
      <c r="BE820" s="34"/>
      <c r="BF820" s="34"/>
      <c r="BG820" s="34"/>
      <c r="BH820" s="34"/>
      <c r="BI820" s="34"/>
    </row>
    <row r="821" spans="1:61" s="183" customFormat="1" ht="20.100000000000001" customHeight="1" x14ac:dyDescent="0.15">
      <c r="A821" s="213">
        <v>811</v>
      </c>
      <c r="B821" s="136"/>
      <c r="C821" s="258"/>
      <c r="D821" s="258"/>
      <c r="E821" s="258"/>
      <c r="F821" s="258"/>
      <c r="G821" s="4"/>
      <c r="H821" s="5"/>
      <c r="I821" s="212"/>
      <c r="J821" s="254" t="str">
        <f>IF($H821="","",VLOOKUP($H821,TSギフト商品コード!$A$1:$H$10000,2,0))</f>
        <v/>
      </c>
      <c r="K821" s="184" t="str">
        <f>IF($H821="","",IF(EXACT(ASC(VLOOKUP($H821,TSギフト商品コード!$A$1:$H$10000,8,0)),1),VLOOKUP($H821,TSギフト商品コード!$A$1:$H$10000,3,0),ROUNDDOWN((1-$I$6)*VLOOKUP($H821,TSギフト商品コード!$A$1:$H$10000,3,0),0)))</f>
        <v/>
      </c>
      <c r="L821" s="185" t="str">
        <f t="shared" si="12"/>
        <v/>
      </c>
      <c r="M821" s="288"/>
      <c r="N821" s="5"/>
      <c r="O821" s="5"/>
      <c r="P821" s="5"/>
      <c r="Q821" s="5"/>
      <c r="R821" s="256"/>
      <c r="S821" s="256"/>
      <c r="T821" s="5"/>
      <c r="U821" s="5"/>
      <c r="V821" s="265"/>
      <c r="W821" s="34"/>
      <c r="X821" s="211" t="str">
        <f>IF($H821="","",IF(EXACT(ASC(VLOOKUP($H821,TSギフト商品コード!$A$2:$H$10000,8,0)),1),VLOOKUP($H821,TSギフト商品コード!$A$2:$H$10000,4,0),IF($I$6=0%,VLOOKUP($H821,TSギフト商品コード!$A$2:$H$10000,4,0),IF($I$6=3%,VLOOKUP($H821,TSギフト商品コード!$A$2:$H$10000,5,0),IF($I$6=5%,VLOOKUP($H821,TSギフト商品コード!$A$2:$H$10000,6,0),IF($I$6=10%,VLOOKUP($H821,TSギフト商品コード!$A$2:$H$10000,7,0),""))))))</f>
        <v/>
      </c>
      <c r="Y821" s="34"/>
      <c r="Z821" s="34"/>
      <c r="AA821" s="34"/>
      <c r="AB821" s="34"/>
      <c r="AC821" s="34"/>
      <c r="AD821" s="34"/>
      <c r="AE821" s="34"/>
      <c r="AF821" s="34"/>
      <c r="AG821" s="34"/>
      <c r="AH821" s="34"/>
      <c r="AI821" s="34"/>
      <c r="AJ821" s="34"/>
      <c r="AK821" s="34"/>
      <c r="AL821" s="34"/>
      <c r="AM821" s="34"/>
      <c r="AN821" s="34"/>
      <c r="AO821" s="34"/>
      <c r="AP821" s="34"/>
      <c r="AQ821" s="34"/>
      <c r="AR821" s="34"/>
      <c r="AS821" s="34"/>
      <c r="AT821" s="34"/>
      <c r="AU821" s="34"/>
      <c r="AV821" s="34"/>
      <c r="AW821" s="34"/>
      <c r="AX821" s="34"/>
      <c r="AY821" s="34"/>
      <c r="AZ821" s="34"/>
      <c r="BA821" s="34"/>
      <c r="BB821" s="34"/>
      <c r="BC821" s="34"/>
      <c r="BD821" s="34"/>
      <c r="BE821" s="34"/>
      <c r="BF821" s="34"/>
      <c r="BG821" s="34"/>
      <c r="BH821" s="34"/>
      <c r="BI821" s="34"/>
    </row>
    <row r="822" spans="1:61" s="183" customFormat="1" ht="20.100000000000001" customHeight="1" x14ac:dyDescent="0.15">
      <c r="A822" s="213">
        <v>812</v>
      </c>
      <c r="B822" s="136"/>
      <c r="C822" s="258"/>
      <c r="D822" s="258"/>
      <c r="E822" s="258"/>
      <c r="F822" s="258"/>
      <c r="G822" s="4"/>
      <c r="H822" s="5"/>
      <c r="I822" s="212"/>
      <c r="J822" s="254" t="str">
        <f>IF($H822="","",VLOOKUP($H822,TSギフト商品コード!$A$1:$H$10000,2,0))</f>
        <v/>
      </c>
      <c r="K822" s="184" t="str">
        <f>IF($H822="","",IF(EXACT(ASC(VLOOKUP($H822,TSギフト商品コード!$A$1:$H$10000,8,0)),1),VLOOKUP($H822,TSギフト商品コード!$A$1:$H$10000,3,0),ROUNDDOWN((1-$I$6)*VLOOKUP($H822,TSギフト商品コード!$A$1:$H$10000,3,0),0)))</f>
        <v/>
      </c>
      <c r="L822" s="185" t="str">
        <f t="shared" si="12"/>
        <v/>
      </c>
      <c r="M822" s="288"/>
      <c r="N822" s="5"/>
      <c r="O822" s="5"/>
      <c r="P822" s="5"/>
      <c r="Q822" s="5"/>
      <c r="R822" s="256"/>
      <c r="S822" s="256"/>
      <c r="T822" s="5"/>
      <c r="U822" s="5"/>
      <c r="V822" s="265"/>
      <c r="W822" s="34"/>
      <c r="X822" s="211" t="str">
        <f>IF($H822="","",IF(EXACT(ASC(VLOOKUP($H822,TSギフト商品コード!$A$2:$H$10000,8,0)),1),VLOOKUP($H822,TSギフト商品コード!$A$2:$H$10000,4,0),IF($I$6=0%,VLOOKUP($H822,TSギフト商品コード!$A$2:$H$10000,4,0),IF($I$6=3%,VLOOKUP($H822,TSギフト商品コード!$A$2:$H$10000,5,0),IF($I$6=5%,VLOOKUP($H822,TSギフト商品コード!$A$2:$H$10000,6,0),IF($I$6=10%,VLOOKUP($H822,TSギフト商品コード!$A$2:$H$10000,7,0),""))))))</f>
        <v/>
      </c>
      <c r="Y822" s="34"/>
      <c r="Z822" s="34"/>
      <c r="AA822" s="34"/>
      <c r="AB822" s="34"/>
      <c r="AC822" s="34"/>
      <c r="AD822" s="34"/>
      <c r="AE822" s="34"/>
      <c r="AF822" s="34"/>
      <c r="AG822" s="34"/>
      <c r="AH822" s="34"/>
      <c r="AI822" s="34"/>
      <c r="AJ822" s="34"/>
      <c r="AK822" s="34"/>
      <c r="AL822" s="34"/>
      <c r="AM822" s="34"/>
      <c r="AN822" s="34"/>
      <c r="AO822" s="34"/>
      <c r="AP822" s="34"/>
      <c r="AQ822" s="34"/>
      <c r="AR822" s="34"/>
      <c r="AS822" s="34"/>
      <c r="AT822" s="34"/>
      <c r="AU822" s="34"/>
      <c r="AV822" s="34"/>
      <c r="AW822" s="34"/>
      <c r="AX822" s="34"/>
      <c r="AY822" s="34"/>
      <c r="AZ822" s="34"/>
      <c r="BA822" s="34"/>
      <c r="BB822" s="34"/>
      <c r="BC822" s="34"/>
      <c r="BD822" s="34"/>
      <c r="BE822" s="34"/>
      <c r="BF822" s="34"/>
      <c r="BG822" s="34"/>
      <c r="BH822" s="34"/>
      <c r="BI822" s="34"/>
    </row>
    <row r="823" spans="1:61" s="183" customFormat="1" ht="20.100000000000001" customHeight="1" x14ac:dyDescent="0.15">
      <c r="A823" s="213">
        <v>813</v>
      </c>
      <c r="B823" s="136"/>
      <c r="C823" s="258"/>
      <c r="D823" s="258"/>
      <c r="E823" s="258"/>
      <c r="F823" s="258"/>
      <c r="G823" s="4"/>
      <c r="H823" s="5"/>
      <c r="I823" s="212"/>
      <c r="J823" s="254" t="str">
        <f>IF($H823="","",VLOOKUP($H823,TSギフト商品コード!$A$1:$H$10000,2,0))</f>
        <v/>
      </c>
      <c r="K823" s="184" t="str">
        <f>IF($H823="","",IF(EXACT(ASC(VLOOKUP($H823,TSギフト商品コード!$A$1:$H$10000,8,0)),1),VLOOKUP($H823,TSギフト商品コード!$A$1:$H$10000,3,0),ROUNDDOWN((1-$I$6)*VLOOKUP($H823,TSギフト商品コード!$A$1:$H$10000,3,0),0)))</f>
        <v/>
      </c>
      <c r="L823" s="185" t="str">
        <f t="shared" si="12"/>
        <v/>
      </c>
      <c r="M823" s="288"/>
      <c r="N823" s="5"/>
      <c r="O823" s="5"/>
      <c r="P823" s="5"/>
      <c r="Q823" s="5"/>
      <c r="R823" s="256"/>
      <c r="S823" s="256"/>
      <c r="T823" s="5"/>
      <c r="U823" s="5"/>
      <c r="V823" s="265"/>
      <c r="W823" s="34"/>
      <c r="X823" s="211" t="str">
        <f>IF($H823="","",IF(EXACT(ASC(VLOOKUP($H823,TSギフト商品コード!$A$2:$H$10000,8,0)),1),VLOOKUP($H823,TSギフト商品コード!$A$2:$H$10000,4,0),IF($I$6=0%,VLOOKUP($H823,TSギフト商品コード!$A$2:$H$10000,4,0),IF($I$6=3%,VLOOKUP($H823,TSギフト商品コード!$A$2:$H$10000,5,0),IF($I$6=5%,VLOOKUP($H823,TSギフト商品コード!$A$2:$H$10000,6,0),IF($I$6=10%,VLOOKUP($H823,TSギフト商品コード!$A$2:$H$10000,7,0),""))))))</f>
        <v/>
      </c>
      <c r="Y823" s="34"/>
      <c r="Z823" s="34"/>
      <c r="AA823" s="34"/>
      <c r="AB823" s="34"/>
      <c r="AC823" s="34"/>
      <c r="AD823" s="34"/>
      <c r="AE823" s="34"/>
      <c r="AF823" s="34"/>
      <c r="AG823" s="34"/>
      <c r="AH823" s="34"/>
      <c r="AI823" s="34"/>
      <c r="AJ823" s="34"/>
      <c r="AK823" s="34"/>
      <c r="AL823" s="34"/>
      <c r="AM823" s="34"/>
      <c r="AN823" s="34"/>
      <c r="AO823" s="34"/>
      <c r="AP823" s="34"/>
      <c r="AQ823" s="34"/>
      <c r="AR823" s="34"/>
      <c r="AS823" s="34"/>
      <c r="AT823" s="34"/>
      <c r="AU823" s="34"/>
      <c r="AV823" s="34"/>
      <c r="AW823" s="34"/>
      <c r="AX823" s="34"/>
      <c r="AY823" s="34"/>
      <c r="AZ823" s="34"/>
      <c r="BA823" s="34"/>
      <c r="BB823" s="34"/>
      <c r="BC823" s="34"/>
      <c r="BD823" s="34"/>
      <c r="BE823" s="34"/>
      <c r="BF823" s="34"/>
      <c r="BG823" s="34"/>
      <c r="BH823" s="34"/>
      <c r="BI823" s="34"/>
    </row>
    <row r="824" spans="1:61" s="183" customFormat="1" ht="20.100000000000001" customHeight="1" x14ac:dyDescent="0.15">
      <c r="A824" s="213">
        <v>814</v>
      </c>
      <c r="B824" s="136"/>
      <c r="C824" s="258"/>
      <c r="D824" s="258"/>
      <c r="E824" s="258"/>
      <c r="F824" s="258"/>
      <c r="G824" s="4"/>
      <c r="H824" s="5"/>
      <c r="I824" s="212"/>
      <c r="J824" s="254" t="str">
        <f>IF($H824="","",VLOOKUP($H824,TSギフト商品コード!$A$1:$H$10000,2,0))</f>
        <v/>
      </c>
      <c r="K824" s="184" t="str">
        <f>IF($H824="","",IF(EXACT(ASC(VLOOKUP($H824,TSギフト商品コード!$A$1:$H$10000,8,0)),1),VLOOKUP($H824,TSギフト商品コード!$A$1:$H$10000,3,0),ROUNDDOWN((1-$I$6)*VLOOKUP($H824,TSギフト商品コード!$A$1:$H$10000,3,0),0)))</f>
        <v/>
      </c>
      <c r="L824" s="185" t="str">
        <f t="shared" si="12"/>
        <v/>
      </c>
      <c r="M824" s="288"/>
      <c r="N824" s="5"/>
      <c r="O824" s="5"/>
      <c r="P824" s="5"/>
      <c r="Q824" s="5"/>
      <c r="R824" s="256"/>
      <c r="S824" s="256"/>
      <c r="T824" s="5"/>
      <c r="U824" s="5"/>
      <c r="V824" s="265"/>
      <c r="W824" s="34"/>
      <c r="X824" s="211" t="str">
        <f>IF($H824="","",IF(EXACT(ASC(VLOOKUP($H824,TSギフト商品コード!$A$2:$H$10000,8,0)),1),VLOOKUP($H824,TSギフト商品コード!$A$2:$H$10000,4,0),IF($I$6=0%,VLOOKUP($H824,TSギフト商品コード!$A$2:$H$10000,4,0),IF($I$6=3%,VLOOKUP($H824,TSギフト商品コード!$A$2:$H$10000,5,0),IF($I$6=5%,VLOOKUP($H824,TSギフト商品コード!$A$2:$H$10000,6,0),IF($I$6=10%,VLOOKUP($H824,TSギフト商品コード!$A$2:$H$10000,7,0),""))))))</f>
        <v/>
      </c>
      <c r="Y824" s="34"/>
      <c r="Z824" s="34"/>
      <c r="AA824" s="34"/>
      <c r="AB824" s="34"/>
      <c r="AC824" s="34"/>
      <c r="AD824" s="34"/>
      <c r="AE824" s="34"/>
      <c r="AF824" s="34"/>
      <c r="AG824" s="34"/>
      <c r="AH824" s="34"/>
      <c r="AI824" s="34"/>
      <c r="AJ824" s="34"/>
      <c r="AK824" s="34"/>
      <c r="AL824" s="34"/>
      <c r="AM824" s="34"/>
      <c r="AN824" s="34"/>
      <c r="AO824" s="34"/>
      <c r="AP824" s="34"/>
      <c r="AQ824" s="34"/>
      <c r="AR824" s="34"/>
      <c r="AS824" s="34"/>
      <c r="AT824" s="34"/>
      <c r="AU824" s="34"/>
      <c r="AV824" s="34"/>
      <c r="AW824" s="34"/>
      <c r="AX824" s="34"/>
      <c r="AY824" s="34"/>
      <c r="AZ824" s="34"/>
      <c r="BA824" s="34"/>
      <c r="BB824" s="34"/>
      <c r="BC824" s="34"/>
      <c r="BD824" s="34"/>
      <c r="BE824" s="34"/>
      <c r="BF824" s="34"/>
      <c r="BG824" s="34"/>
      <c r="BH824" s="34"/>
      <c r="BI824" s="34"/>
    </row>
    <row r="825" spans="1:61" s="183" customFormat="1" ht="20.100000000000001" customHeight="1" x14ac:dyDescent="0.15">
      <c r="A825" s="213">
        <v>815</v>
      </c>
      <c r="B825" s="136"/>
      <c r="C825" s="258"/>
      <c r="D825" s="258"/>
      <c r="E825" s="258"/>
      <c r="F825" s="258"/>
      <c r="G825" s="4"/>
      <c r="H825" s="5"/>
      <c r="I825" s="212"/>
      <c r="J825" s="254" t="str">
        <f>IF($H825="","",VLOOKUP($H825,TSギフト商品コード!$A$1:$H$10000,2,0))</f>
        <v/>
      </c>
      <c r="K825" s="184" t="str">
        <f>IF($H825="","",IF(EXACT(ASC(VLOOKUP($H825,TSギフト商品コード!$A$1:$H$10000,8,0)),1),VLOOKUP($H825,TSギフト商品コード!$A$1:$H$10000,3,0),ROUNDDOWN((1-$I$6)*VLOOKUP($H825,TSギフト商品コード!$A$1:$H$10000,3,0),0)))</f>
        <v/>
      </c>
      <c r="L825" s="185" t="str">
        <f t="shared" si="12"/>
        <v/>
      </c>
      <c r="M825" s="288"/>
      <c r="N825" s="5"/>
      <c r="O825" s="5"/>
      <c r="P825" s="5"/>
      <c r="Q825" s="5"/>
      <c r="R825" s="256"/>
      <c r="S825" s="256"/>
      <c r="T825" s="5"/>
      <c r="U825" s="5"/>
      <c r="V825" s="265"/>
      <c r="W825" s="34"/>
      <c r="X825" s="211" t="str">
        <f>IF($H825="","",IF(EXACT(ASC(VLOOKUP($H825,TSギフト商品コード!$A$2:$H$10000,8,0)),1),VLOOKUP($H825,TSギフト商品コード!$A$2:$H$10000,4,0),IF($I$6=0%,VLOOKUP($H825,TSギフト商品コード!$A$2:$H$10000,4,0),IF($I$6=3%,VLOOKUP($H825,TSギフト商品コード!$A$2:$H$10000,5,0),IF($I$6=5%,VLOOKUP($H825,TSギフト商品コード!$A$2:$H$10000,6,0),IF($I$6=10%,VLOOKUP($H825,TSギフト商品コード!$A$2:$H$10000,7,0),""))))))</f>
        <v/>
      </c>
      <c r="Y825" s="34"/>
      <c r="Z825" s="34"/>
      <c r="AA825" s="34"/>
      <c r="AB825" s="34"/>
      <c r="AC825" s="34"/>
      <c r="AD825" s="34"/>
      <c r="AE825" s="34"/>
      <c r="AF825" s="34"/>
      <c r="AG825" s="34"/>
      <c r="AH825" s="34"/>
      <c r="AI825" s="34"/>
      <c r="AJ825" s="34"/>
      <c r="AK825" s="34"/>
      <c r="AL825" s="34"/>
      <c r="AM825" s="34"/>
      <c r="AN825" s="34"/>
      <c r="AO825" s="34"/>
      <c r="AP825" s="34"/>
      <c r="AQ825" s="34"/>
      <c r="AR825" s="34"/>
      <c r="AS825" s="34"/>
      <c r="AT825" s="34"/>
      <c r="AU825" s="34"/>
      <c r="AV825" s="34"/>
      <c r="AW825" s="34"/>
      <c r="AX825" s="34"/>
      <c r="AY825" s="34"/>
      <c r="AZ825" s="34"/>
      <c r="BA825" s="34"/>
      <c r="BB825" s="34"/>
      <c r="BC825" s="34"/>
      <c r="BD825" s="34"/>
      <c r="BE825" s="34"/>
      <c r="BF825" s="34"/>
      <c r="BG825" s="34"/>
      <c r="BH825" s="34"/>
      <c r="BI825" s="34"/>
    </row>
    <row r="826" spans="1:61" s="183" customFormat="1" ht="20.100000000000001" customHeight="1" x14ac:dyDescent="0.15">
      <c r="A826" s="213">
        <v>816</v>
      </c>
      <c r="B826" s="136"/>
      <c r="C826" s="258"/>
      <c r="D826" s="258"/>
      <c r="E826" s="258"/>
      <c r="F826" s="258"/>
      <c r="G826" s="4"/>
      <c r="H826" s="5"/>
      <c r="I826" s="212"/>
      <c r="J826" s="254" t="str">
        <f>IF($H826="","",VLOOKUP($H826,TSギフト商品コード!$A$1:$H$10000,2,0))</f>
        <v/>
      </c>
      <c r="K826" s="184" t="str">
        <f>IF($H826="","",IF(EXACT(ASC(VLOOKUP($H826,TSギフト商品コード!$A$1:$H$10000,8,0)),1),VLOOKUP($H826,TSギフト商品コード!$A$1:$H$10000,3,0),ROUNDDOWN((1-$I$6)*VLOOKUP($H826,TSギフト商品コード!$A$1:$H$10000,3,0),0)))</f>
        <v/>
      </c>
      <c r="L826" s="185" t="str">
        <f t="shared" si="12"/>
        <v/>
      </c>
      <c r="M826" s="288"/>
      <c r="N826" s="5"/>
      <c r="O826" s="5"/>
      <c r="P826" s="5"/>
      <c r="Q826" s="5"/>
      <c r="R826" s="256"/>
      <c r="S826" s="256"/>
      <c r="T826" s="5"/>
      <c r="U826" s="5"/>
      <c r="V826" s="265"/>
      <c r="W826" s="34"/>
      <c r="X826" s="211" t="str">
        <f>IF($H826="","",IF(EXACT(ASC(VLOOKUP($H826,TSギフト商品コード!$A$2:$H$10000,8,0)),1),VLOOKUP($H826,TSギフト商品コード!$A$2:$H$10000,4,0),IF($I$6=0%,VLOOKUP($H826,TSギフト商品コード!$A$2:$H$10000,4,0),IF($I$6=3%,VLOOKUP($H826,TSギフト商品コード!$A$2:$H$10000,5,0),IF($I$6=5%,VLOOKUP($H826,TSギフト商品コード!$A$2:$H$10000,6,0),IF($I$6=10%,VLOOKUP($H826,TSギフト商品コード!$A$2:$H$10000,7,0),""))))))</f>
        <v/>
      </c>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c r="BG826" s="34"/>
      <c r="BH826" s="34"/>
      <c r="BI826" s="34"/>
    </row>
    <row r="827" spans="1:61" s="183" customFormat="1" ht="20.100000000000001" customHeight="1" x14ac:dyDescent="0.15">
      <c r="A827" s="213">
        <v>817</v>
      </c>
      <c r="B827" s="136"/>
      <c r="C827" s="258"/>
      <c r="D827" s="258"/>
      <c r="E827" s="258"/>
      <c r="F827" s="258"/>
      <c r="G827" s="4"/>
      <c r="H827" s="5"/>
      <c r="I827" s="212"/>
      <c r="J827" s="254" t="str">
        <f>IF($H827="","",VLOOKUP($H827,TSギフト商品コード!$A$1:$H$10000,2,0))</f>
        <v/>
      </c>
      <c r="K827" s="184" t="str">
        <f>IF($H827="","",IF(EXACT(ASC(VLOOKUP($H827,TSギフト商品コード!$A$1:$H$10000,8,0)),1),VLOOKUP($H827,TSギフト商品コード!$A$1:$H$10000,3,0),ROUNDDOWN((1-$I$6)*VLOOKUP($H827,TSギフト商品コード!$A$1:$H$10000,3,0),0)))</f>
        <v/>
      </c>
      <c r="L827" s="185" t="str">
        <f t="shared" si="12"/>
        <v/>
      </c>
      <c r="M827" s="288"/>
      <c r="N827" s="5"/>
      <c r="O827" s="5"/>
      <c r="P827" s="5"/>
      <c r="Q827" s="5"/>
      <c r="R827" s="256"/>
      <c r="S827" s="256"/>
      <c r="T827" s="5"/>
      <c r="U827" s="5"/>
      <c r="V827" s="265"/>
      <c r="W827" s="34"/>
      <c r="X827" s="211" t="str">
        <f>IF($H827="","",IF(EXACT(ASC(VLOOKUP($H827,TSギフト商品コード!$A$2:$H$10000,8,0)),1),VLOOKUP($H827,TSギフト商品コード!$A$2:$H$10000,4,0),IF($I$6=0%,VLOOKUP($H827,TSギフト商品コード!$A$2:$H$10000,4,0),IF($I$6=3%,VLOOKUP($H827,TSギフト商品コード!$A$2:$H$10000,5,0),IF($I$6=5%,VLOOKUP($H827,TSギフト商品コード!$A$2:$H$10000,6,0),IF($I$6=10%,VLOOKUP($H827,TSギフト商品コード!$A$2:$H$10000,7,0),""))))))</f>
        <v/>
      </c>
      <c r="Y827" s="34"/>
      <c r="Z827" s="34"/>
      <c r="AA827" s="34"/>
      <c r="AB827" s="34"/>
      <c r="AC827" s="34"/>
      <c r="AD827" s="34"/>
      <c r="AE827" s="34"/>
      <c r="AF827" s="34"/>
      <c r="AG827" s="34"/>
      <c r="AH827" s="34"/>
      <c r="AI827" s="34"/>
      <c r="AJ827" s="34"/>
      <c r="AK827" s="34"/>
      <c r="AL827" s="34"/>
      <c r="AM827" s="34"/>
      <c r="AN827" s="34"/>
      <c r="AO827" s="34"/>
      <c r="AP827" s="34"/>
      <c r="AQ827" s="34"/>
      <c r="AR827" s="34"/>
      <c r="AS827" s="34"/>
      <c r="AT827" s="34"/>
      <c r="AU827" s="34"/>
      <c r="AV827" s="34"/>
      <c r="AW827" s="34"/>
      <c r="AX827" s="34"/>
      <c r="AY827" s="34"/>
      <c r="AZ827" s="34"/>
      <c r="BA827" s="34"/>
      <c r="BB827" s="34"/>
      <c r="BC827" s="34"/>
      <c r="BD827" s="34"/>
      <c r="BE827" s="34"/>
      <c r="BF827" s="34"/>
      <c r="BG827" s="34"/>
      <c r="BH827" s="34"/>
      <c r="BI827" s="34"/>
    </row>
    <row r="828" spans="1:61" s="183" customFormat="1" ht="20.100000000000001" customHeight="1" x14ac:dyDescent="0.15">
      <c r="A828" s="213">
        <v>818</v>
      </c>
      <c r="B828" s="136"/>
      <c r="C828" s="258"/>
      <c r="D828" s="258"/>
      <c r="E828" s="258"/>
      <c r="F828" s="258"/>
      <c r="G828" s="4"/>
      <c r="H828" s="5"/>
      <c r="I828" s="212"/>
      <c r="J828" s="254" t="str">
        <f>IF($H828="","",VLOOKUP($H828,TSギフト商品コード!$A$1:$H$10000,2,0))</f>
        <v/>
      </c>
      <c r="K828" s="184" t="str">
        <f>IF($H828="","",IF(EXACT(ASC(VLOOKUP($H828,TSギフト商品コード!$A$1:$H$10000,8,0)),1),VLOOKUP($H828,TSギフト商品コード!$A$1:$H$10000,3,0),ROUNDDOWN((1-$I$6)*VLOOKUP($H828,TSギフト商品コード!$A$1:$H$10000,3,0),0)))</f>
        <v/>
      </c>
      <c r="L828" s="185" t="str">
        <f t="shared" si="12"/>
        <v/>
      </c>
      <c r="M828" s="288"/>
      <c r="N828" s="5"/>
      <c r="O828" s="5"/>
      <c r="P828" s="5"/>
      <c r="Q828" s="5"/>
      <c r="R828" s="256"/>
      <c r="S828" s="256"/>
      <c r="T828" s="5"/>
      <c r="U828" s="5"/>
      <c r="V828" s="265"/>
      <c r="W828" s="34"/>
      <c r="X828" s="211" t="str">
        <f>IF($H828="","",IF(EXACT(ASC(VLOOKUP($H828,TSギフト商品コード!$A$2:$H$10000,8,0)),1),VLOOKUP($H828,TSギフト商品コード!$A$2:$H$10000,4,0),IF($I$6=0%,VLOOKUP($H828,TSギフト商品コード!$A$2:$H$10000,4,0),IF($I$6=3%,VLOOKUP($H828,TSギフト商品コード!$A$2:$H$10000,5,0),IF($I$6=5%,VLOOKUP($H828,TSギフト商品コード!$A$2:$H$10000,6,0),IF($I$6=10%,VLOOKUP($H828,TSギフト商品コード!$A$2:$H$10000,7,0),""))))))</f>
        <v/>
      </c>
      <c r="Y828" s="34"/>
      <c r="Z828" s="34"/>
      <c r="AA828" s="34"/>
      <c r="AB828" s="34"/>
      <c r="AC828" s="34"/>
      <c r="AD828" s="34"/>
      <c r="AE828" s="34"/>
      <c r="AF828" s="34"/>
      <c r="AG828" s="34"/>
      <c r="AH828" s="34"/>
      <c r="AI828" s="34"/>
      <c r="AJ828" s="34"/>
      <c r="AK828" s="34"/>
      <c r="AL828" s="34"/>
      <c r="AM828" s="34"/>
      <c r="AN828" s="34"/>
      <c r="AO828" s="34"/>
      <c r="AP828" s="34"/>
      <c r="AQ828" s="34"/>
      <c r="AR828" s="34"/>
      <c r="AS828" s="34"/>
      <c r="AT828" s="34"/>
      <c r="AU828" s="34"/>
      <c r="AV828" s="34"/>
      <c r="AW828" s="34"/>
      <c r="AX828" s="34"/>
      <c r="AY828" s="34"/>
      <c r="AZ828" s="34"/>
      <c r="BA828" s="34"/>
      <c r="BB828" s="34"/>
      <c r="BC828" s="34"/>
      <c r="BD828" s="34"/>
      <c r="BE828" s="34"/>
      <c r="BF828" s="34"/>
      <c r="BG828" s="34"/>
      <c r="BH828" s="34"/>
      <c r="BI828" s="34"/>
    </row>
    <row r="829" spans="1:61" s="183" customFormat="1" ht="20.100000000000001" customHeight="1" x14ac:dyDescent="0.15">
      <c r="A829" s="213">
        <v>819</v>
      </c>
      <c r="B829" s="136"/>
      <c r="C829" s="258"/>
      <c r="D829" s="258"/>
      <c r="E829" s="258"/>
      <c r="F829" s="258"/>
      <c r="G829" s="4"/>
      <c r="H829" s="5"/>
      <c r="I829" s="212"/>
      <c r="J829" s="254" t="str">
        <f>IF($H829="","",VLOOKUP($H829,TSギフト商品コード!$A$1:$H$10000,2,0))</f>
        <v/>
      </c>
      <c r="K829" s="184" t="str">
        <f>IF($H829="","",IF(EXACT(ASC(VLOOKUP($H829,TSギフト商品コード!$A$1:$H$10000,8,0)),1),VLOOKUP($H829,TSギフト商品コード!$A$1:$H$10000,3,0),ROUNDDOWN((1-$I$6)*VLOOKUP($H829,TSギフト商品コード!$A$1:$H$10000,3,0),0)))</f>
        <v/>
      </c>
      <c r="L829" s="185" t="str">
        <f t="shared" si="12"/>
        <v/>
      </c>
      <c r="M829" s="288"/>
      <c r="N829" s="5"/>
      <c r="O829" s="5"/>
      <c r="P829" s="5"/>
      <c r="Q829" s="5"/>
      <c r="R829" s="256"/>
      <c r="S829" s="256"/>
      <c r="T829" s="5"/>
      <c r="U829" s="5"/>
      <c r="V829" s="265"/>
      <c r="W829" s="34"/>
      <c r="X829" s="211" t="str">
        <f>IF($H829="","",IF(EXACT(ASC(VLOOKUP($H829,TSギフト商品コード!$A$2:$H$10000,8,0)),1),VLOOKUP($H829,TSギフト商品コード!$A$2:$H$10000,4,0),IF($I$6=0%,VLOOKUP($H829,TSギフト商品コード!$A$2:$H$10000,4,0),IF($I$6=3%,VLOOKUP($H829,TSギフト商品コード!$A$2:$H$10000,5,0),IF($I$6=5%,VLOOKUP($H829,TSギフト商品コード!$A$2:$H$10000,6,0),IF($I$6=10%,VLOOKUP($H829,TSギフト商品コード!$A$2:$H$10000,7,0),""))))))</f>
        <v/>
      </c>
      <c r="Y829" s="34"/>
      <c r="Z829" s="34"/>
      <c r="AA829" s="34"/>
      <c r="AB829" s="34"/>
      <c r="AC829" s="34"/>
      <c r="AD829" s="34"/>
      <c r="AE829" s="34"/>
      <c r="AF829" s="34"/>
      <c r="AG829" s="34"/>
      <c r="AH829" s="34"/>
      <c r="AI829" s="34"/>
      <c r="AJ829" s="34"/>
      <c r="AK829" s="34"/>
      <c r="AL829" s="34"/>
      <c r="AM829" s="34"/>
      <c r="AN829" s="34"/>
      <c r="AO829" s="34"/>
      <c r="AP829" s="34"/>
      <c r="AQ829" s="34"/>
      <c r="AR829" s="34"/>
      <c r="AS829" s="34"/>
      <c r="AT829" s="34"/>
      <c r="AU829" s="34"/>
      <c r="AV829" s="34"/>
      <c r="AW829" s="34"/>
      <c r="AX829" s="34"/>
      <c r="AY829" s="34"/>
      <c r="AZ829" s="34"/>
      <c r="BA829" s="34"/>
      <c r="BB829" s="34"/>
      <c r="BC829" s="34"/>
      <c r="BD829" s="34"/>
      <c r="BE829" s="34"/>
      <c r="BF829" s="34"/>
      <c r="BG829" s="34"/>
      <c r="BH829" s="34"/>
      <c r="BI829" s="34"/>
    </row>
    <row r="830" spans="1:61" s="183" customFormat="1" ht="20.100000000000001" customHeight="1" x14ac:dyDescent="0.15">
      <c r="A830" s="213">
        <v>820</v>
      </c>
      <c r="B830" s="136"/>
      <c r="C830" s="258"/>
      <c r="D830" s="258"/>
      <c r="E830" s="258"/>
      <c r="F830" s="258"/>
      <c r="G830" s="4"/>
      <c r="H830" s="5"/>
      <c r="I830" s="212"/>
      <c r="J830" s="254" t="str">
        <f>IF($H830="","",VLOOKUP($H830,TSギフト商品コード!$A$1:$H$10000,2,0))</f>
        <v/>
      </c>
      <c r="K830" s="184" t="str">
        <f>IF($H830="","",IF(EXACT(ASC(VLOOKUP($H830,TSギフト商品コード!$A$1:$H$10000,8,0)),1),VLOOKUP($H830,TSギフト商品コード!$A$1:$H$10000,3,0),ROUNDDOWN((1-$I$6)*VLOOKUP($H830,TSギフト商品コード!$A$1:$H$10000,3,0),0)))</f>
        <v/>
      </c>
      <c r="L830" s="185" t="str">
        <f t="shared" si="12"/>
        <v/>
      </c>
      <c r="M830" s="288"/>
      <c r="N830" s="5"/>
      <c r="O830" s="5"/>
      <c r="P830" s="5"/>
      <c r="Q830" s="5"/>
      <c r="R830" s="256"/>
      <c r="S830" s="256"/>
      <c r="T830" s="5"/>
      <c r="U830" s="5"/>
      <c r="V830" s="265"/>
      <c r="W830" s="34"/>
      <c r="X830" s="211" t="str">
        <f>IF($H830="","",IF(EXACT(ASC(VLOOKUP($H830,TSギフト商品コード!$A$2:$H$10000,8,0)),1),VLOOKUP($H830,TSギフト商品コード!$A$2:$H$10000,4,0),IF($I$6=0%,VLOOKUP($H830,TSギフト商品コード!$A$2:$H$10000,4,0),IF($I$6=3%,VLOOKUP($H830,TSギフト商品コード!$A$2:$H$10000,5,0),IF($I$6=5%,VLOOKUP($H830,TSギフト商品コード!$A$2:$H$10000,6,0),IF($I$6=10%,VLOOKUP($H830,TSギフト商品コード!$A$2:$H$10000,7,0),""))))))</f>
        <v/>
      </c>
      <c r="Y830" s="34"/>
      <c r="Z830" s="34"/>
      <c r="AA830" s="34"/>
      <c r="AB830" s="34"/>
      <c r="AC830" s="34"/>
      <c r="AD830" s="34"/>
      <c r="AE830" s="34"/>
      <c r="AF830" s="34"/>
      <c r="AG830" s="34"/>
      <c r="AH830" s="34"/>
      <c r="AI830" s="34"/>
      <c r="AJ830" s="34"/>
      <c r="AK830" s="34"/>
      <c r="AL830" s="34"/>
      <c r="AM830" s="34"/>
      <c r="AN830" s="34"/>
      <c r="AO830" s="34"/>
      <c r="AP830" s="34"/>
      <c r="AQ830" s="34"/>
      <c r="AR830" s="34"/>
      <c r="AS830" s="34"/>
      <c r="AT830" s="34"/>
      <c r="AU830" s="34"/>
      <c r="AV830" s="34"/>
      <c r="AW830" s="34"/>
      <c r="AX830" s="34"/>
      <c r="AY830" s="34"/>
      <c r="AZ830" s="34"/>
      <c r="BA830" s="34"/>
      <c r="BB830" s="34"/>
      <c r="BC830" s="34"/>
      <c r="BD830" s="34"/>
      <c r="BE830" s="34"/>
      <c r="BF830" s="34"/>
      <c r="BG830" s="34"/>
      <c r="BH830" s="34"/>
      <c r="BI830" s="34"/>
    </row>
    <row r="831" spans="1:61" s="183" customFormat="1" ht="20.100000000000001" customHeight="1" x14ac:dyDescent="0.15">
      <c r="A831" s="213">
        <v>821</v>
      </c>
      <c r="B831" s="136"/>
      <c r="C831" s="258"/>
      <c r="D831" s="258"/>
      <c r="E831" s="258"/>
      <c r="F831" s="258"/>
      <c r="G831" s="4"/>
      <c r="H831" s="5"/>
      <c r="I831" s="212"/>
      <c r="J831" s="254" t="str">
        <f>IF($H831="","",VLOOKUP($H831,TSギフト商品コード!$A$1:$H$10000,2,0))</f>
        <v/>
      </c>
      <c r="K831" s="184" t="str">
        <f>IF($H831="","",IF(EXACT(ASC(VLOOKUP($H831,TSギフト商品コード!$A$1:$H$10000,8,0)),1),VLOOKUP($H831,TSギフト商品コード!$A$1:$H$10000,3,0),ROUNDDOWN((1-$I$6)*VLOOKUP($H831,TSギフト商品コード!$A$1:$H$10000,3,0),0)))</f>
        <v/>
      </c>
      <c r="L831" s="185" t="str">
        <f t="shared" si="12"/>
        <v/>
      </c>
      <c r="M831" s="288"/>
      <c r="N831" s="5"/>
      <c r="O831" s="5"/>
      <c r="P831" s="5"/>
      <c r="Q831" s="5"/>
      <c r="R831" s="256"/>
      <c r="S831" s="256"/>
      <c r="T831" s="5"/>
      <c r="U831" s="5"/>
      <c r="V831" s="265"/>
      <c r="W831" s="34"/>
      <c r="X831" s="211" t="str">
        <f>IF($H831="","",IF(EXACT(ASC(VLOOKUP($H831,TSギフト商品コード!$A$2:$H$10000,8,0)),1),VLOOKUP($H831,TSギフト商品コード!$A$2:$H$10000,4,0),IF($I$6=0%,VLOOKUP($H831,TSギフト商品コード!$A$2:$H$10000,4,0),IF($I$6=3%,VLOOKUP($H831,TSギフト商品コード!$A$2:$H$10000,5,0),IF($I$6=5%,VLOOKUP($H831,TSギフト商品コード!$A$2:$H$10000,6,0),IF($I$6=10%,VLOOKUP($H831,TSギフト商品コード!$A$2:$H$10000,7,0),""))))))</f>
        <v/>
      </c>
      <c r="Y831" s="34"/>
      <c r="Z831" s="34"/>
      <c r="AA831" s="34"/>
      <c r="AB831" s="34"/>
      <c r="AC831" s="34"/>
      <c r="AD831" s="34"/>
      <c r="AE831" s="34"/>
      <c r="AF831" s="34"/>
      <c r="AG831" s="34"/>
      <c r="AH831" s="34"/>
      <c r="AI831" s="34"/>
      <c r="AJ831" s="34"/>
      <c r="AK831" s="34"/>
      <c r="AL831" s="34"/>
      <c r="AM831" s="34"/>
      <c r="AN831" s="34"/>
      <c r="AO831" s="34"/>
      <c r="AP831" s="34"/>
      <c r="AQ831" s="34"/>
      <c r="AR831" s="34"/>
      <c r="AS831" s="34"/>
      <c r="AT831" s="34"/>
      <c r="AU831" s="34"/>
      <c r="AV831" s="34"/>
      <c r="AW831" s="34"/>
      <c r="AX831" s="34"/>
      <c r="AY831" s="34"/>
      <c r="AZ831" s="34"/>
      <c r="BA831" s="34"/>
      <c r="BB831" s="34"/>
      <c r="BC831" s="34"/>
      <c r="BD831" s="34"/>
      <c r="BE831" s="34"/>
      <c r="BF831" s="34"/>
      <c r="BG831" s="34"/>
      <c r="BH831" s="34"/>
      <c r="BI831" s="34"/>
    </row>
    <row r="832" spans="1:61" s="183" customFormat="1" ht="20.100000000000001" customHeight="1" x14ac:dyDescent="0.15">
      <c r="A832" s="213">
        <v>822</v>
      </c>
      <c r="B832" s="136"/>
      <c r="C832" s="258"/>
      <c r="D832" s="258"/>
      <c r="E832" s="258"/>
      <c r="F832" s="258"/>
      <c r="G832" s="4"/>
      <c r="H832" s="5"/>
      <c r="I832" s="212"/>
      <c r="J832" s="254" t="str">
        <f>IF($H832="","",VLOOKUP($H832,TSギフト商品コード!$A$1:$H$10000,2,0))</f>
        <v/>
      </c>
      <c r="K832" s="184" t="str">
        <f>IF($H832="","",IF(EXACT(ASC(VLOOKUP($H832,TSギフト商品コード!$A$1:$H$10000,8,0)),1),VLOOKUP($H832,TSギフト商品コード!$A$1:$H$10000,3,0),ROUNDDOWN((1-$I$6)*VLOOKUP($H832,TSギフト商品コード!$A$1:$H$10000,3,0),0)))</f>
        <v/>
      </c>
      <c r="L832" s="185" t="str">
        <f t="shared" si="12"/>
        <v/>
      </c>
      <c r="M832" s="288"/>
      <c r="N832" s="5"/>
      <c r="O832" s="5"/>
      <c r="P832" s="5"/>
      <c r="Q832" s="5"/>
      <c r="R832" s="256"/>
      <c r="S832" s="256"/>
      <c r="T832" s="5"/>
      <c r="U832" s="5"/>
      <c r="V832" s="265"/>
      <c r="W832" s="34"/>
      <c r="X832" s="211" t="str">
        <f>IF($H832="","",IF(EXACT(ASC(VLOOKUP($H832,TSギフト商品コード!$A$2:$H$10000,8,0)),1),VLOOKUP($H832,TSギフト商品コード!$A$2:$H$10000,4,0),IF($I$6=0%,VLOOKUP($H832,TSギフト商品コード!$A$2:$H$10000,4,0),IF($I$6=3%,VLOOKUP($H832,TSギフト商品コード!$A$2:$H$10000,5,0),IF($I$6=5%,VLOOKUP($H832,TSギフト商品コード!$A$2:$H$10000,6,0),IF($I$6=10%,VLOOKUP($H832,TSギフト商品コード!$A$2:$H$10000,7,0),""))))))</f>
        <v/>
      </c>
      <c r="Y832" s="34"/>
      <c r="Z832" s="34"/>
      <c r="AA832" s="34"/>
      <c r="AB832" s="34"/>
      <c r="AC832" s="34"/>
      <c r="AD832" s="34"/>
      <c r="AE832" s="34"/>
      <c r="AF832" s="34"/>
      <c r="AG832" s="34"/>
      <c r="AH832" s="34"/>
      <c r="AI832" s="34"/>
      <c r="AJ832" s="34"/>
      <c r="AK832" s="34"/>
      <c r="AL832" s="34"/>
      <c r="AM832" s="34"/>
      <c r="AN832" s="34"/>
      <c r="AO832" s="34"/>
      <c r="AP832" s="34"/>
      <c r="AQ832" s="34"/>
      <c r="AR832" s="34"/>
      <c r="AS832" s="34"/>
      <c r="AT832" s="34"/>
      <c r="AU832" s="34"/>
      <c r="AV832" s="34"/>
      <c r="AW832" s="34"/>
      <c r="AX832" s="34"/>
      <c r="AY832" s="34"/>
      <c r="AZ832" s="34"/>
      <c r="BA832" s="34"/>
      <c r="BB832" s="34"/>
      <c r="BC832" s="34"/>
      <c r="BD832" s="34"/>
      <c r="BE832" s="34"/>
      <c r="BF832" s="34"/>
      <c r="BG832" s="34"/>
      <c r="BH832" s="34"/>
      <c r="BI832" s="34"/>
    </row>
    <row r="833" spans="1:61" s="183" customFormat="1" ht="20.100000000000001" customHeight="1" x14ac:dyDescent="0.15">
      <c r="A833" s="213">
        <v>823</v>
      </c>
      <c r="B833" s="136"/>
      <c r="C833" s="258"/>
      <c r="D833" s="258"/>
      <c r="E833" s="258"/>
      <c r="F833" s="258"/>
      <c r="G833" s="4"/>
      <c r="H833" s="5"/>
      <c r="I833" s="212"/>
      <c r="J833" s="254" t="str">
        <f>IF($H833="","",VLOOKUP($H833,TSギフト商品コード!$A$1:$H$10000,2,0))</f>
        <v/>
      </c>
      <c r="K833" s="184" t="str">
        <f>IF($H833="","",IF(EXACT(ASC(VLOOKUP($H833,TSギフト商品コード!$A$1:$H$10000,8,0)),1),VLOOKUP($H833,TSギフト商品コード!$A$1:$H$10000,3,0),ROUNDDOWN((1-$I$6)*VLOOKUP($H833,TSギフト商品コード!$A$1:$H$10000,3,0),0)))</f>
        <v/>
      </c>
      <c r="L833" s="185" t="str">
        <f t="shared" si="12"/>
        <v/>
      </c>
      <c r="M833" s="288"/>
      <c r="N833" s="5"/>
      <c r="O833" s="5"/>
      <c r="P833" s="5"/>
      <c r="Q833" s="5"/>
      <c r="R833" s="256"/>
      <c r="S833" s="256"/>
      <c r="T833" s="5"/>
      <c r="U833" s="5"/>
      <c r="V833" s="265"/>
      <c r="W833" s="34"/>
      <c r="X833" s="211" t="str">
        <f>IF($H833="","",IF(EXACT(ASC(VLOOKUP($H833,TSギフト商品コード!$A$2:$H$10000,8,0)),1),VLOOKUP($H833,TSギフト商品コード!$A$2:$H$10000,4,0),IF($I$6=0%,VLOOKUP($H833,TSギフト商品コード!$A$2:$H$10000,4,0),IF($I$6=3%,VLOOKUP($H833,TSギフト商品コード!$A$2:$H$10000,5,0),IF($I$6=5%,VLOOKUP($H833,TSギフト商品コード!$A$2:$H$10000,6,0),IF($I$6=10%,VLOOKUP($H833,TSギフト商品コード!$A$2:$H$10000,7,0),""))))))</f>
        <v/>
      </c>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c r="BG833" s="34"/>
      <c r="BH833" s="34"/>
      <c r="BI833" s="34"/>
    </row>
    <row r="834" spans="1:61" s="183" customFormat="1" ht="20.100000000000001" customHeight="1" x14ac:dyDescent="0.15">
      <c r="A834" s="213">
        <v>824</v>
      </c>
      <c r="B834" s="136"/>
      <c r="C834" s="258"/>
      <c r="D834" s="258"/>
      <c r="E834" s="258"/>
      <c r="F834" s="258"/>
      <c r="G834" s="4"/>
      <c r="H834" s="5"/>
      <c r="I834" s="212"/>
      <c r="J834" s="254" t="str">
        <f>IF($H834="","",VLOOKUP($H834,TSギフト商品コード!$A$1:$H$10000,2,0))</f>
        <v/>
      </c>
      <c r="K834" s="184" t="str">
        <f>IF($H834="","",IF(EXACT(ASC(VLOOKUP($H834,TSギフト商品コード!$A$1:$H$10000,8,0)),1),VLOOKUP($H834,TSギフト商品コード!$A$1:$H$10000,3,0),ROUNDDOWN((1-$I$6)*VLOOKUP($H834,TSギフト商品コード!$A$1:$H$10000,3,0),0)))</f>
        <v/>
      </c>
      <c r="L834" s="185" t="str">
        <f t="shared" si="12"/>
        <v/>
      </c>
      <c r="M834" s="288"/>
      <c r="N834" s="5"/>
      <c r="O834" s="5"/>
      <c r="P834" s="5"/>
      <c r="Q834" s="5"/>
      <c r="R834" s="256"/>
      <c r="S834" s="256"/>
      <c r="T834" s="5"/>
      <c r="U834" s="5"/>
      <c r="V834" s="265"/>
      <c r="W834" s="34"/>
      <c r="X834" s="211" t="str">
        <f>IF($H834="","",IF(EXACT(ASC(VLOOKUP($H834,TSギフト商品コード!$A$2:$H$10000,8,0)),1),VLOOKUP($H834,TSギフト商品コード!$A$2:$H$10000,4,0),IF($I$6=0%,VLOOKUP($H834,TSギフト商品コード!$A$2:$H$10000,4,0),IF($I$6=3%,VLOOKUP($H834,TSギフト商品コード!$A$2:$H$10000,5,0),IF($I$6=5%,VLOOKUP($H834,TSギフト商品コード!$A$2:$H$10000,6,0),IF($I$6=10%,VLOOKUP($H834,TSギフト商品コード!$A$2:$H$10000,7,0),""))))))</f>
        <v/>
      </c>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c r="BG834" s="34"/>
      <c r="BH834" s="34"/>
      <c r="BI834" s="34"/>
    </row>
    <row r="835" spans="1:61" s="183" customFormat="1" ht="20.100000000000001" customHeight="1" x14ac:dyDescent="0.15">
      <c r="A835" s="213">
        <v>825</v>
      </c>
      <c r="B835" s="136"/>
      <c r="C835" s="258"/>
      <c r="D835" s="258"/>
      <c r="E835" s="258"/>
      <c r="F835" s="258"/>
      <c r="G835" s="4"/>
      <c r="H835" s="5"/>
      <c r="I835" s="212"/>
      <c r="J835" s="254" t="str">
        <f>IF($H835="","",VLOOKUP($H835,TSギフト商品コード!$A$1:$H$10000,2,0))</f>
        <v/>
      </c>
      <c r="K835" s="184" t="str">
        <f>IF($H835="","",IF(EXACT(ASC(VLOOKUP($H835,TSギフト商品コード!$A$1:$H$10000,8,0)),1),VLOOKUP($H835,TSギフト商品コード!$A$1:$H$10000,3,0),ROUNDDOWN((1-$I$6)*VLOOKUP($H835,TSギフト商品コード!$A$1:$H$10000,3,0),0)))</f>
        <v/>
      </c>
      <c r="L835" s="185" t="str">
        <f t="shared" si="12"/>
        <v/>
      </c>
      <c r="M835" s="288"/>
      <c r="N835" s="5"/>
      <c r="O835" s="5"/>
      <c r="P835" s="5"/>
      <c r="Q835" s="5"/>
      <c r="R835" s="256"/>
      <c r="S835" s="256"/>
      <c r="T835" s="5"/>
      <c r="U835" s="5"/>
      <c r="V835" s="265"/>
      <c r="W835" s="34"/>
      <c r="X835" s="211" t="str">
        <f>IF($H835="","",IF(EXACT(ASC(VLOOKUP($H835,TSギフト商品コード!$A$2:$H$10000,8,0)),1),VLOOKUP($H835,TSギフト商品コード!$A$2:$H$10000,4,0),IF($I$6=0%,VLOOKUP($H835,TSギフト商品コード!$A$2:$H$10000,4,0),IF($I$6=3%,VLOOKUP($H835,TSギフト商品コード!$A$2:$H$10000,5,0),IF($I$6=5%,VLOOKUP($H835,TSギフト商品コード!$A$2:$H$10000,6,0),IF($I$6=10%,VLOOKUP($H835,TSギフト商品コード!$A$2:$H$10000,7,0),""))))))</f>
        <v/>
      </c>
      <c r="Y835" s="34"/>
      <c r="Z835" s="34"/>
      <c r="AA835" s="34"/>
      <c r="AB835" s="34"/>
      <c r="AC835" s="34"/>
      <c r="AD835" s="34"/>
      <c r="AE835" s="34"/>
      <c r="AF835" s="34"/>
      <c r="AG835" s="34"/>
      <c r="AH835" s="34"/>
      <c r="AI835" s="34"/>
      <c r="AJ835" s="34"/>
      <c r="AK835" s="34"/>
      <c r="AL835" s="34"/>
      <c r="AM835" s="34"/>
      <c r="AN835" s="34"/>
      <c r="AO835" s="34"/>
      <c r="AP835" s="34"/>
      <c r="AQ835" s="34"/>
      <c r="AR835" s="34"/>
      <c r="AS835" s="34"/>
      <c r="AT835" s="34"/>
      <c r="AU835" s="34"/>
      <c r="AV835" s="34"/>
      <c r="AW835" s="34"/>
      <c r="AX835" s="34"/>
      <c r="AY835" s="34"/>
      <c r="AZ835" s="34"/>
      <c r="BA835" s="34"/>
      <c r="BB835" s="34"/>
      <c r="BC835" s="34"/>
      <c r="BD835" s="34"/>
      <c r="BE835" s="34"/>
      <c r="BF835" s="34"/>
      <c r="BG835" s="34"/>
      <c r="BH835" s="34"/>
      <c r="BI835" s="34"/>
    </row>
    <row r="836" spans="1:61" s="183" customFormat="1" ht="20.100000000000001" customHeight="1" x14ac:dyDescent="0.15">
      <c r="A836" s="213">
        <v>826</v>
      </c>
      <c r="B836" s="136"/>
      <c r="C836" s="258"/>
      <c r="D836" s="258"/>
      <c r="E836" s="258"/>
      <c r="F836" s="258"/>
      <c r="G836" s="4"/>
      <c r="H836" s="5"/>
      <c r="I836" s="212"/>
      <c r="J836" s="254" t="str">
        <f>IF($H836="","",VLOOKUP($H836,TSギフト商品コード!$A$1:$H$10000,2,0))</f>
        <v/>
      </c>
      <c r="K836" s="184" t="str">
        <f>IF($H836="","",IF(EXACT(ASC(VLOOKUP($H836,TSギフト商品コード!$A$1:$H$10000,8,0)),1),VLOOKUP($H836,TSギフト商品コード!$A$1:$H$10000,3,0),ROUNDDOWN((1-$I$6)*VLOOKUP($H836,TSギフト商品コード!$A$1:$H$10000,3,0),0)))</f>
        <v/>
      </c>
      <c r="L836" s="185" t="str">
        <f t="shared" si="12"/>
        <v/>
      </c>
      <c r="M836" s="288"/>
      <c r="N836" s="5"/>
      <c r="O836" s="5"/>
      <c r="P836" s="5"/>
      <c r="Q836" s="5"/>
      <c r="R836" s="256"/>
      <c r="S836" s="256"/>
      <c r="T836" s="5"/>
      <c r="U836" s="5"/>
      <c r="V836" s="265"/>
      <c r="W836" s="34"/>
      <c r="X836" s="211" t="str">
        <f>IF($H836="","",IF(EXACT(ASC(VLOOKUP($H836,TSギフト商品コード!$A$2:$H$10000,8,0)),1),VLOOKUP($H836,TSギフト商品コード!$A$2:$H$10000,4,0),IF($I$6=0%,VLOOKUP($H836,TSギフト商品コード!$A$2:$H$10000,4,0),IF($I$6=3%,VLOOKUP($H836,TSギフト商品コード!$A$2:$H$10000,5,0),IF($I$6=5%,VLOOKUP($H836,TSギフト商品コード!$A$2:$H$10000,6,0),IF($I$6=10%,VLOOKUP($H836,TSギフト商品コード!$A$2:$H$10000,7,0),""))))))</f>
        <v/>
      </c>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c r="BG836" s="34"/>
      <c r="BH836" s="34"/>
      <c r="BI836" s="34"/>
    </row>
    <row r="837" spans="1:61" s="183" customFormat="1" ht="20.100000000000001" customHeight="1" x14ac:dyDescent="0.15">
      <c r="A837" s="213">
        <v>827</v>
      </c>
      <c r="B837" s="136"/>
      <c r="C837" s="258"/>
      <c r="D837" s="258"/>
      <c r="E837" s="258"/>
      <c r="F837" s="258"/>
      <c r="G837" s="4"/>
      <c r="H837" s="5"/>
      <c r="I837" s="212"/>
      <c r="J837" s="254" t="str">
        <f>IF($H837="","",VLOOKUP($H837,TSギフト商品コード!$A$1:$H$10000,2,0))</f>
        <v/>
      </c>
      <c r="K837" s="184" t="str">
        <f>IF($H837="","",IF(EXACT(ASC(VLOOKUP($H837,TSギフト商品コード!$A$1:$H$10000,8,0)),1),VLOOKUP($H837,TSギフト商品コード!$A$1:$H$10000,3,0),ROUNDDOWN((1-$I$6)*VLOOKUP($H837,TSギフト商品コード!$A$1:$H$10000,3,0),0)))</f>
        <v/>
      </c>
      <c r="L837" s="185" t="str">
        <f t="shared" si="12"/>
        <v/>
      </c>
      <c r="M837" s="288"/>
      <c r="N837" s="5"/>
      <c r="O837" s="5"/>
      <c r="P837" s="5"/>
      <c r="Q837" s="5"/>
      <c r="R837" s="256"/>
      <c r="S837" s="256"/>
      <c r="T837" s="5"/>
      <c r="U837" s="5"/>
      <c r="V837" s="265"/>
      <c r="W837" s="34"/>
      <c r="X837" s="211" t="str">
        <f>IF($H837="","",IF(EXACT(ASC(VLOOKUP($H837,TSギフト商品コード!$A$2:$H$10000,8,0)),1),VLOOKUP($H837,TSギフト商品コード!$A$2:$H$10000,4,0),IF($I$6=0%,VLOOKUP($H837,TSギフト商品コード!$A$2:$H$10000,4,0),IF($I$6=3%,VLOOKUP($H837,TSギフト商品コード!$A$2:$H$10000,5,0),IF($I$6=5%,VLOOKUP($H837,TSギフト商品コード!$A$2:$H$10000,6,0),IF($I$6=10%,VLOOKUP($H837,TSギフト商品コード!$A$2:$H$10000,7,0),""))))))</f>
        <v/>
      </c>
      <c r="Y837" s="34"/>
      <c r="Z837" s="34"/>
      <c r="AA837" s="34"/>
      <c r="AB837" s="34"/>
      <c r="AC837" s="34"/>
      <c r="AD837" s="34"/>
      <c r="AE837" s="34"/>
      <c r="AF837" s="34"/>
      <c r="AG837" s="34"/>
      <c r="AH837" s="34"/>
      <c r="AI837" s="34"/>
      <c r="AJ837" s="34"/>
      <c r="AK837" s="34"/>
      <c r="AL837" s="34"/>
      <c r="AM837" s="34"/>
      <c r="AN837" s="34"/>
      <c r="AO837" s="34"/>
      <c r="AP837" s="34"/>
      <c r="AQ837" s="34"/>
      <c r="AR837" s="34"/>
      <c r="AS837" s="34"/>
      <c r="AT837" s="34"/>
      <c r="AU837" s="34"/>
      <c r="AV837" s="34"/>
      <c r="AW837" s="34"/>
      <c r="AX837" s="34"/>
      <c r="AY837" s="34"/>
      <c r="AZ837" s="34"/>
      <c r="BA837" s="34"/>
      <c r="BB837" s="34"/>
      <c r="BC837" s="34"/>
      <c r="BD837" s="34"/>
      <c r="BE837" s="34"/>
      <c r="BF837" s="34"/>
      <c r="BG837" s="34"/>
      <c r="BH837" s="34"/>
      <c r="BI837" s="34"/>
    </row>
    <row r="838" spans="1:61" s="183" customFormat="1" ht="20.100000000000001" customHeight="1" x14ac:dyDescent="0.15">
      <c r="A838" s="213">
        <v>828</v>
      </c>
      <c r="B838" s="136"/>
      <c r="C838" s="258"/>
      <c r="D838" s="258"/>
      <c r="E838" s="258"/>
      <c r="F838" s="258"/>
      <c r="G838" s="4"/>
      <c r="H838" s="5"/>
      <c r="I838" s="212"/>
      <c r="J838" s="254" t="str">
        <f>IF($H838="","",VLOOKUP($H838,TSギフト商品コード!$A$1:$H$10000,2,0))</f>
        <v/>
      </c>
      <c r="K838" s="184" t="str">
        <f>IF($H838="","",IF(EXACT(ASC(VLOOKUP($H838,TSギフト商品コード!$A$1:$H$10000,8,0)),1),VLOOKUP($H838,TSギフト商品コード!$A$1:$H$10000,3,0),ROUNDDOWN((1-$I$6)*VLOOKUP($H838,TSギフト商品コード!$A$1:$H$10000,3,0),0)))</f>
        <v/>
      </c>
      <c r="L838" s="185" t="str">
        <f t="shared" si="12"/>
        <v/>
      </c>
      <c r="M838" s="288"/>
      <c r="N838" s="5"/>
      <c r="O838" s="5"/>
      <c r="P838" s="5"/>
      <c r="Q838" s="5"/>
      <c r="R838" s="256"/>
      <c r="S838" s="256"/>
      <c r="T838" s="5"/>
      <c r="U838" s="5"/>
      <c r="V838" s="265"/>
      <c r="W838" s="34"/>
      <c r="X838" s="211" t="str">
        <f>IF($H838="","",IF(EXACT(ASC(VLOOKUP($H838,TSギフト商品コード!$A$2:$H$10000,8,0)),1),VLOOKUP($H838,TSギフト商品コード!$A$2:$H$10000,4,0),IF($I$6=0%,VLOOKUP($H838,TSギフト商品コード!$A$2:$H$10000,4,0),IF($I$6=3%,VLOOKUP($H838,TSギフト商品コード!$A$2:$H$10000,5,0),IF($I$6=5%,VLOOKUP($H838,TSギフト商品コード!$A$2:$H$10000,6,0),IF($I$6=10%,VLOOKUP($H838,TSギフト商品コード!$A$2:$H$10000,7,0),""))))))</f>
        <v/>
      </c>
      <c r="Y838" s="34"/>
      <c r="Z838" s="34"/>
      <c r="AA838" s="34"/>
      <c r="AB838" s="34"/>
      <c r="AC838" s="34"/>
      <c r="AD838" s="34"/>
      <c r="AE838" s="34"/>
      <c r="AF838" s="34"/>
      <c r="AG838" s="34"/>
      <c r="AH838" s="34"/>
      <c r="AI838" s="34"/>
      <c r="AJ838" s="34"/>
      <c r="AK838" s="34"/>
      <c r="AL838" s="34"/>
      <c r="AM838" s="34"/>
      <c r="AN838" s="34"/>
      <c r="AO838" s="34"/>
      <c r="AP838" s="34"/>
      <c r="AQ838" s="34"/>
      <c r="AR838" s="34"/>
      <c r="AS838" s="34"/>
      <c r="AT838" s="34"/>
      <c r="AU838" s="34"/>
      <c r="AV838" s="34"/>
      <c r="AW838" s="34"/>
      <c r="AX838" s="34"/>
      <c r="AY838" s="34"/>
      <c r="AZ838" s="34"/>
      <c r="BA838" s="34"/>
      <c r="BB838" s="34"/>
      <c r="BC838" s="34"/>
      <c r="BD838" s="34"/>
      <c r="BE838" s="34"/>
      <c r="BF838" s="34"/>
      <c r="BG838" s="34"/>
      <c r="BH838" s="34"/>
      <c r="BI838" s="34"/>
    </row>
    <row r="839" spans="1:61" s="183" customFormat="1" ht="20.100000000000001" customHeight="1" x14ac:dyDescent="0.15">
      <c r="A839" s="213">
        <v>829</v>
      </c>
      <c r="B839" s="136"/>
      <c r="C839" s="258"/>
      <c r="D839" s="258"/>
      <c r="E839" s="258"/>
      <c r="F839" s="258"/>
      <c r="G839" s="4"/>
      <c r="H839" s="5"/>
      <c r="I839" s="212"/>
      <c r="J839" s="254" t="str">
        <f>IF($H839="","",VLOOKUP($H839,TSギフト商品コード!$A$1:$H$10000,2,0))</f>
        <v/>
      </c>
      <c r="K839" s="184" t="str">
        <f>IF($H839="","",IF(EXACT(ASC(VLOOKUP($H839,TSギフト商品コード!$A$1:$H$10000,8,0)),1),VLOOKUP($H839,TSギフト商品コード!$A$1:$H$10000,3,0),ROUNDDOWN((1-$I$6)*VLOOKUP($H839,TSギフト商品コード!$A$1:$H$10000,3,0),0)))</f>
        <v/>
      </c>
      <c r="L839" s="185" t="str">
        <f t="shared" si="12"/>
        <v/>
      </c>
      <c r="M839" s="288"/>
      <c r="N839" s="5"/>
      <c r="O839" s="5"/>
      <c r="P839" s="5"/>
      <c r="Q839" s="5"/>
      <c r="R839" s="256"/>
      <c r="S839" s="256"/>
      <c r="T839" s="5"/>
      <c r="U839" s="5"/>
      <c r="V839" s="265"/>
      <c r="W839" s="34"/>
      <c r="X839" s="211" t="str">
        <f>IF($H839="","",IF(EXACT(ASC(VLOOKUP($H839,TSギフト商品コード!$A$2:$H$10000,8,0)),1),VLOOKUP($H839,TSギフト商品コード!$A$2:$H$10000,4,0),IF($I$6=0%,VLOOKUP($H839,TSギフト商品コード!$A$2:$H$10000,4,0),IF($I$6=3%,VLOOKUP($H839,TSギフト商品コード!$A$2:$H$10000,5,0),IF($I$6=5%,VLOOKUP($H839,TSギフト商品コード!$A$2:$H$10000,6,0),IF($I$6=10%,VLOOKUP($H839,TSギフト商品コード!$A$2:$H$10000,7,0),""))))))</f>
        <v/>
      </c>
      <c r="Y839" s="34"/>
      <c r="Z839" s="34"/>
      <c r="AA839" s="34"/>
      <c r="AB839" s="34"/>
      <c r="AC839" s="34"/>
      <c r="AD839" s="34"/>
      <c r="AE839" s="34"/>
      <c r="AF839" s="34"/>
      <c r="AG839" s="34"/>
      <c r="AH839" s="34"/>
      <c r="AI839" s="34"/>
      <c r="AJ839" s="34"/>
      <c r="AK839" s="34"/>
      <c r="AL839" s="34"/>
      <c r="AM839" s="34"/>
      <c r="AN839" s="34"/>
      <c r="AO839" s="34"/>
      <c r="AP839" s="34"/>
      <c r="AQ839" s="34"/>
      <c r="AR839" s="34"/>
      <c r="AS839" s="34"/>
      <c r="AT839" s="34"/>
      <c r="AU839" s="34"/>
      <c r="AV839" s="34"/>
      <c r="AW839" s="34"/>
      <c r="AX839" s="34"/>
      <c r="AY839" s="34"/>
      <c r="AZ839" s="34"/>
      <c r="BA839" s="34"/>
      <c r="BB839" s="34"/>
      <c r="BC839" s="34"/>
      <c r="BD839" s="34"/>
      <c r="BE839" s="34"/>
      <c r="BF839" s="34"/>
      <c r="BG839" s="34"/>
      <c r="BH839" s="34"/>
      <c r="BI839" s="34"/>
    </row>
    <row r="840" spans="1:61" s="183" customFormat="1" ht="20.100000000000001" customHeight="1" x14ac:dyDescent="0.15">
      <c r="A840" s="213">
        <v>830</v>
      </c>
      <c r="B840" s="136"/>
      <c r="C840" s="258"/>
      <c r="D840" s="258"/>
      <c r="E840" s="258"/>
      <c r="F840" s="258"/>
      <c r="G840" s="4"/>
      <c r="H840" s="5"/>
      <c r="I840" s="212"/>
      <c r="J840" s="254" t="str">
        <f>IF($H840="","",VLOOKUP($H840,TSギフト商品コード!$A$1:$H$10000,2,0))</f>
        <v/>
      </c>
      <c r="K840" s="184" t="str">
        <f>IF($H840="","",IF(EXACT(ASC(VLOOKUP($H840,TSギフト商品コード!$A$1:$H$10000,8,0)),1),VLOOKUP($H840,TSギフト商品コード!$A$1:$H$10000,3,0),ROUNDDOWN((1-$I$6)*VLOOKUP($H840,TSギフト商品コード!$A$1:$H$10000,3,0),0)))</f>
        <v/>
      </c>
      <c r="L840" s="185" t="str">
        <f t="shared" si="12"/>
        <v/>
      </c>
      <c r="M840" s="288"/>
      <c r="N840" s="5"/>
      <c r="O840" s="5"/>
      <c r="P840" s="5"/>
      <c r="Q840" s="5"/>
      <c r="R840" s="256"/>
      <c r="S840" s="256"/>
      <c r="T840" s="5"/>
      <c r="U840" s="5"/>
      <c r="V840" s="265"/>
      <c r="W840" s="34"/>
      <c r="X840" s="211" t="str">
        <f>IF($H840="","",IF(EXACT(ASC(VLOOKUP($H840,TSギフト商品コード!$A$2:$H$10000,8,0)),1),VLOOKUP($H840,TSギフト商品コード!$A$2:$H$10000,4,0),IF($I$6=0%,VLOOKUP($H840,TSギフト商品コード!$A$2:$H$10000,4,0),IF($I$6=3%,VLOOKUP($H840,TSギフト商品コード!$A$2:$H$10000,5,0),IF($I$6=5%,VLOOKUP($H840,TSギフト商品コード!$A$2:$H$10000,6,0),IF($I$6=10%,VLOOKUP($H840,TSギフト商品コード!$A$2:$H$10000,7,0),""))))))</f>
        <v/>
      </c>
      <c r="Y840" s="34"/>
      <c r="Z840" s="34"/>
      <c r="AA840" s="34"/>
      <c r="AB840" s="34"/>
      <c r="AC840" s="34"/>
      <c r="AD840" s="34"/>
      <c r="AE840" s="34"/>
      <c r="AF840" s="34"/>
      <c r="AG840" s="34"/>
      <c r="AH840" s="34"/>
      <c r="AI840" s="34"/>
      <c r="AJ840" s="34"/>
      <c r="AK840" s="34"/>
      <c r="AL840" s="34"/>
      <c r="AM840" s="34"/>
      <c r="AN840" s="34"/>
      <c r="AO840" s="34"/>
      <c r="AP840" s="34"/>
      <c r="AQ840" s="34"/>
      <c r="AR840" s="34"/>
      <c r="AS840" s="34"/>
      <c r="AT840" s="34"/>
      <c r="AU840" s="34"/>
      <c r="AV840" s="34"/>
      <c r="AW840" s="34"/>
      <c r="AX840" s="34"/>
      <c r="AY840" s="34"/>
      <c r="AZ840" s="34"/>
      <c r="BA840" s="34"/>
      <c r="BB840" s="34"/>
      <c r="BC840" s="34"/>
      <c r="BD840" s="34"/>
      <c r="BE840" s="34"/>
      <c r="BF840" s="34"/>
      <c r="BG840" s="34"/>
      <c r="BH840" s="34"/>
      <c r="BI840" s="34"/>
    </row>
    <row r="841" spans="1:61" s="183" customFormat="1" ht="20.100000000000001" customHeight="1" x14ac:dyDescent="0.15">
      <c r="A841" s="213">
        <v>831</v>
      </c>
      <c r="B841" s="136"/>
      <c r="C841" s="258"/>
      <c r="D841" s="258"/>
      <c r="E841" s="258"/>
      <c r="F841" s="258"/>
      <c r="G841" s="4"/>
      <c r="H841" s="5"/>
      <c r="I841" s="212"/>
      <c r="J841" s="254" t="str">
        <f>IF($H841="","",VLOOKUP($H841,TSギフト商品コード!$A$1:$H$10000,2,0))</f>
        <v/>
      </c>
      <c r="K841" s="184" t="str">
        <f>IF($H841="","",IF(EXACT(ASC(VLOOKUP($H841,TSギフト商品コード!$A$1:$H$10000,8,0)),1),VLOOKUP($H841,TSギフト商品コード!$A$1:$H$10000,3,0),ROUNDDOWN((1-$I$6)*VLOOKUP($H841,TSギフト商品コード!$A$1:$H$10000,3,0),0)))</f>
        <v/>
      </c>
      <c r="L841" s="185" t="str">
        <f t="shared" si="12"/>
        <v/>
      </c>
      <c r="M841" s="288"/>
      <c r="N841" s="5"/>
      <c r="O841" s="5"/>
      <c r="P841" s="5"/>
      <c r="Q841" s="5"/>
      <c r="R841" s="256"/>
      <c r="S841" s="256"/>
      <c r="T841" s="5"/>
      <c r="U841" s="5"/>
      <c r="V841" s="265"/>
      <c r="W841" s="34"/>
      <c r="X841" s="211" t="str">
        <f>IF($H841="","",IF(EXACT(ASC(VLOOKUP($H841,TSギフト商品コード!$A$2:$H$10000,8,0)),1),VLOOKUP($H841,TSギフト商品コード!$A$2:$H$10000,4,0),IF($I$6=0%,VLOOKUP($H841,TSギフト商品コード!$A$2:$H$10000,4,0),IF($I$6=3%,VLOOKUP($H841,TSギフト商品コード!$A$2:$H$10000,5,0),IF($I$6=5%,VLOOKUP($H841,TSギフト商品コード!$A$2:$H$10000,6,0),IF($I$6=10%,VLOOKUP($H841,TSギフト商品コード!$A$2:$H$10000,7,0),""))))))</f>
        <v/>
      </c>
      <c r="Y841" s="34"/>
      <c r="Z841" s="34"/>
      <c r="AA841" s="34"/>
      <c r="AB841" s="34"/>
      <c r="AC841" s="34"/>
      <c r="AD841" s="34"/>
      <c r="AE841" s="34"/>
      <c r="AF841" s="34"/>
      <c r="AG841" s="34"/>
      <c r="AH841" s="34"/>
      <c r="AI841" s="34"/>
      <c r="AJ841" s="34"/>
      <c r="AK841" s="34"/>
      <c r="AL841" s="34"/>
      <c r="AM841" s="34"/>
      <c r="AN841" s="34"/>
      <c r="AO841" s="34"/>
      <c r="AP841" s="34"/>
      <c r="AQ841" s="34"/>
      <c r="AR841" s="34"/>
      <c r="AS841" s="34"/>
      <c r="AT841" s="34"/>
      <c r="AU841" s="34"/>
      <c r="AV841" s="34"/>
      <c r="AW841" s="34"/>
      <c r="AX841" s="34"/>
      <c r="AY841" s="34"/>
      <c r="AZ841" s="34"/>
      <c r="BA841" s="34"/>
      <c r="BB841" s="34"/>
      <c r="BC841" s="34"/>
      <c r="BD841" s="34"/>
      <c r="BE841" s="34"/>
      <c r="BF841" s="34"/>
      <c r="BG841" s="34"/>
      <c r="BH841" s="34"/>
      <c r="BI841" s="34"/>
    </row>
    <row r="842" spans="1:61" s="183" customFormat="1" ht="20.100000000000001" customHeight="1" x14ac:dyDescent="0.15">
      <c r="A842" s="213">
        <v>832</v>
      </c>
      <c r="B842" s="136"/>
      <c r="C842" s="258"/>
      <c r="D842" s="258"/>
      <c r="E842" s="258"/>
      <c r="F842" s="258"/>
      <c r="G842" s="4"/>
      <c r="H842" s="5"/>
      <c r="I842" s="212"/>
      <c r="J842" s="254" t="str">
        <f>IF($H842="","",VLOOKUP($H842,TSギフト商品コード!$A$1:$H$10000,2,0))</f>
        <v/>
      </c>
      <c r="K842" s="184" t="str">
        <f>IF($H842="","",IF(EXACT(ASC(VLOOKUP($H842,TSギフト商品コード!$A$1:$H$10000,8,0)),1),VLOOKUP($H842,TSギフト商品コード!$A$1:$H$10000,3,0),ROUNDDOWN((1-$I$6)*VLOOKUP($H842,TSギフト商品コード!$A$1:$H$10000,3,0),0)))</f>
        <v/>
      </c>
      <c r="L842" s="185" t="str">
        <f t="shared" si="12"/>
        <v/>
      </c>
      <c r="M842" s="288"/>
      <c r="N842" s="5"/>
      <c r="O842" s="5"/>
      <c r="P842" s="5"/>
      <c r="Q842" s="5"/>
      <c r="R842" s="256"/>
      <c r="S842" s="256"/>
      <c r="T842" s="5"/>
      <c r="U842" s="5"/>
      <c r="V842" s="265"/>
      <c r="W842" s="34"/>
      <c r="X842" s="211" t="str">
        <f>IF($H842="","",IF(EXACT(ASC(VLOOKUP($H842,TSギフト商品コード!$A$2:$H$10000,8,0)),1),VLOOKUP($H842,TSギフト商品コード!$A$2:$H$10000,4,0),IF($I$6=0%,VLOOKUP($H842,TSギフト商品コード!$A$2:$H$10000,4,0),IF($I$6=3%,VLOOKUP($H842,TSギフト商品コード!$A$2:$H$10000,5,0),IF($I$6=5%,VLOOKUP($H842,TSギフト商品コード!$A$2:$H$10000,6,0),IF($I$6=10%,VLOOKUP($H842,TSギフト商品コード!$A$2:$H$10000,7,0),""))))))</f>
        <v/>
      </c>
      <c r="Y842" s="34"/>
      <c r="Z842" s="34"/>
      <c r="AA842" s="34"/>
      <c r="AB842" s="34"/>
      <c r="AC842" s="34"/>
      <c r="AD842" s="34"/>
      <c r="AE842" s="34"/>
      <c r="AF842" s="34"/>
      <c r="AG842" s="34"/>
      <c r="AH842" s="34"/>
      <c r="AI842" s="34"/>
      <c r="AJ842" s="34"/>
      <c r="AK842" s="34"/>
      <c r="AL842" s="34"/>
      <c r="AM842" s="34"/>
      <c r="AN842" s="34"/>
      <c r="AO842" s="34"/>
      <c r="AP842" s="34"/>
      <c r="AQ842" s="34"/>
      <c r="AR842" s="34"/>
      <c r="AS842" s="34"/>
      <c r="AT842" s="34"/>
      <c r="AU842" s="34"/>
      <c r="AV842" s="34"/>
      <c r="AW842" s="34"/>
      <c r="AX842" s="34"/>
      <c r="AY842" s="34"/>
      <c r="AZ842" s="34"/>
      <c r="BA842" s="34"/>
      <c r="BB842" s="34"/>
      <c r="BC842" s="34"/>
      <c r="BD842" s="34"/>
      <c r="BE842" s="34"/>
      <c r="BF842" s="34"/>
      <c r="BG842" s="34"/>
      <c r="BH842" s="34"/>
      <c r="BI842" s="34"/>
    </row>
    <row r="843" spans="1:61" s="183" customFormat="1" ht="20.100000000000001" customHeight="1" x14ac:dyDescent="0.15">
      <c r="A843" s="213">
        <v>833</v>
      </c>
      <c r="B843" s="136"/>
      <c r="C843" s="258"/>
      <c r="D843" s="258"/>
      <c r="E843" s="258"/>
      <c r="F843" s="258"/>
      <c r="G843" s="4"/>
      <c r="H843" s="5"/>
      <c r="I843" s="212"/>
      <c r="J843" s="254" t="str">
        <f>IF($H843="","",VLOOKUP($H843,TSギフト商品コード!$A$1:$H$10000,2,0))</f>
        <v/>
      </c>
      <c r="K843" s="184" t="str">
        <f>IF($H843="","",IF(EXACT(ASC(VLOOKUP($H843,TSギフト商品コード!$A$1:$H$10000,8,0)),1),VLOOKUP($H843,TSギフト商品コード!$A$1:$H$10000,3,0),ROUNDDOWN((1-$I$6)*VLOOKUP($H843,TSギフト商品コード!$A$1:$H$10000,3,0),0)))</f>
        <v/>
      </c>
      <c r="L843" s="185" t="str">
        <f t="shared" si="12"/>
        <v/>
      </c>
      <c r="M843" s="288"/>
      <c r="N843" s="5"/>
      <c r="O843" s="5"/>
      <c r="P843" s="5"/>
      <c r="Q843" s="5"/>
      <c r="R843" s="256"/>
      <c r="S843" s="256"/>
      <c r="T843" s="5"/>
      <c r="U843" s="5"/>
      <c r="V843" s="265"/>
      <c r="W843" s="34"/>
      <c r="X843" s="211" t="str">
        <f>IF($H843="","",IF(EXACT(ASC(VLOOKUP($H843,TSギフト商品コード!$A$2:$H$10000,8,0)),1),VLOOKUP($H843,TSギフト商品コード!$A$2:$H$10000,4,0),IF($I$6=0%,VLOOKUP($H843,TSギフト商品コード!$A$2:$H$10000,4,0),IF($I$6=3%,VLOOKUP($H843,TSギフト商品コード!$A$2:$H$10000,5,0),IF($I$6=5%,VLOOKUP($H843,TSギフト商品コード!$A$2:$H$10000,6,0),IF($I$6=10%,VLOOKUP($H843,TSギフト商品コード!$A$2:$H$10000,7,0),""))))))</f>
        <v/>
      </c>
      <c r="Y843" s="34"/>
      <c r="Z843" s="34"/>
      <c r="AA843" s="34"/>
      <c r="AB843" s="34"/>
      <c r="AC843" s="34"/>
      <c r="AD843" s="34"/>
      <c r="AE843" s="34"/>
      <c r="AF843" s="34"/>
      <c r="AG843" s="34"/>
      <c r="AH843" s="34"/>
      <c r="AI843" s="34"/>
      <c r="AJ843" s="34"/>
      <c r="AK843" s="34"/>
      <c r="AL843" s="34"/>
      <c r="AM843" s="34"/>
      <c r="AN843" s="34"/>
      <c r="AO843" s="34"/>
      <c r="AP843" s="34"/>
      <c r="AQ843" s="34"/>
      <c r="AR843" s="34"/>
      <c r="AS843" s="34"/>
      <c r="AT843" s="34"/>
      <c r="AU843" s="34"/>
      <c r="AV843" s="34"/>
      <c r="AW843" s="34"/>
      <c r="AX843" s="34"/>
      <c r="AY843" s="34"/>
      <c r="AZ843" s="34"/>
      <c r="BA843" s="34"/>
      <c r="BB843" s="34"/>
      <c r="BC843" s="34"/>
      <c r="BD843" s="34"/>
      <c r="BE843" s="34"/>
      <c r="BF843" s="34"/>
      <c r="BG843" s="34"/>
      <c r="BH843" s="34"/>
      <c r="BI843" s="34"/>
    </row>
    <row r="844" spans="1:61" s="183" customFormat="1" ht="20.100000000000001" customHeight="1" x14ac:dyDescent="0.15">
      <c r="A844" s="213">
        <v>834</v>
      </c>
      <c r="B844" s="136"/>
      <c r="C844" s="258"/>
      <c r="D844" s="258"/>
      <c r="E844" s="258"/>
      <c r="F844" s="258"/>
      <c r="G844" s="4"/>
      <c r="H844" s="5"/>
      <c r="I844" s="212"/>
      <c r="J844" s="254" t="str">
        <f>IF($H844="","",VLOOKUP($H844,TSギフト商品コード!$A$1:$H$10000,2,0))</f>
        <v/>
      </c>
      <c r="K844" s="184" t="str">
        <f>IF($H844="","",IF(EXACT(ASC(VLOOKUP($H844,TSギフト商品コード!$A$1:$H$10000,8,0)),1),VLOOKUP($H844,TSギフト商品コード!$A$1:$H$10000,3,0),ROUNDDOWN((1-$I$6)*VLOOKUP($H844,TSギフト商品コード!$A$1:$H$10000,3,0),0)))</f>
        <v/>
      </c>
      <c r="L844" s="185" t="str">
        <f t="shared" ref="L844:L907" si="13">IF(OR($I844="",$K844=""),"",$I844*$K844)</f>
        <v/>
      </c>
      <c r="M844" s="288"/>
      <c r="N844" s="5"/>
      <c r="O844" s="5"/>
      <c r="P844" s="5"/>
      <c r="Q844" s="5"/>
      <c r="R844" s="256"/>
      <c r="S844" s="256"/>
      <c r="T844" s="5"/>
      <c r="U844" s="5"/>
      <c r="V844" s="265"/>
      <c r="W844" s="34"/>
      <c r="X844" s="211" t="str">
        <f>IF($H844="","",IF(EXACT(ASC(VLOOKUP($H844,TSギフト商品コード!$A$2:$H$10000,8,0)),1),VLOOKUP($H844,TSギフト商品コード!$A$2:$H$10000,4,0),IF($I$6=0%,VLOOKUP($H844,TSギフト商品コード!$A$2:$H$10000,4,0),IF($I$6=3%,VLOOKUP($H844,TSギフト商品コード!$A$2:$H$10000,5,0),IF($I$6=5%,VLOOKUP($H844,TSギフト商品コード!$A$2:$H$10000,6,0),IF($I$6=10%,VLOOKUP($H844,TSギフト商品コード!$A$2:$H$10000,7,0),""))))))</f>
        <v/>
      </c>
      <c r="Y844" s="34"/>
      <c r="Z844" s="34"/>
      <c r="AA844" s="34"/>
      <c r="AB844" s="34"/>
      <c r="AC844" s="34"/>
      <c r="AD844" s="34"/>
      <c r="AE844" s="34"/>
      <c r="AF844" s="34"/>
      <c r="AG844" s="34"/>
      <c r="AH844" s="34"/>
      <c r="AI844" s="34"/>
      <c r="AJ844" s="34"/>
      <c r="AK844" s="34"/>
      <c r="AL844" s="34"/>
      <c r="AM844" s="34"/>
      <c r="AN844" s="34"/>
      <c r="AO844" s="34"/>
      <c r="AP844" s="34"/>
      <c r="AQ844" s="34"/>
      <c r="AR844" s="34"/>
      <c r="AS844" s="34"/>
      <c r="AT844" s="34"/>
      <c r="AU844" s="34"/>
      <c r="AV844" s="34"/>
      <c r="AW844" s="34"/>
      <c r="AX844" s="34"/>
      <c r="AY844" s="34"/>
      <c r="AZ844" s="34"/>
      <c r="BA844" s="34"/>
      <c r="BB844" s="34"/>
      <c r="BC844" s="34"/>
      <c r="BD844" s="34"/>
      <c r="BE844" s="34"/>
      <c r="BF844" s="34"/>
      <c r="BG844" s="34"/>
      <c r="BH844" s="34"/>
      <c r="BI844" s="34"/>
    </row>
    <row r="845" spans="1:61" s="183" customFormat="1" ht="20.100000000000001" customHeight="1" x14ac:dyDescent="0.15">
      <c r="A845" s="213">
        <v>835</v>
      </c>
      <c r="B845" s="136"/>
      <c r="C845" s="258"/>
      <c r="D845" s="258"/>
      <c r="E845" s="258"/>
      <c r="F845" s="258"/>
      <c r="G845" s="4"/>
      <c r="H845" s="5"/>
      <c r="I845" s="212"/>
      <c r="J845" s="254" t="str">
        <f>IF($H845="","",VLOOKUP($H845,TSギフト商品コード!$A$1:$H$10000,2,0))</f>
        <v/>
      </c>
      <c r="K845" s="184" t="str">
        <f>IF($H845="","",IF(EXACT(ASC(VLOOKUP($H845,TSギフト商品コード!$A$1:$H$10000,8,0)),1),VLOOKUP($H845,TSギフト商品コード!$A$1:$H$10000,3,0),ROUNDDOWN((1-$I$6)*VLOOKUP($H845,TSギフト商品コード!$A$1:$H$10000,3,0),0)))</f>
        <v/>
      </c>
      <c r="L845" s="185" t="str">
        <f t="shared" si="13"/>
        <v/>
      </c>
      <c r="M845" s="288"/>
      <c r="N845" s="5"/>
      <c r="O845" s="5"/>
      <c r="P845" s="5"/>
      <c r="Q845" s="5"/>
      <c r="R845" s="256"/>
      <c r="S845" s="256"/>
      <c r="T845" s="5"/>
      <c r="U845" s="5"/>
      <c r="V845" s="265"/>
      <c r="W845" s="34"/>
      <c r="X845" s="211" t="str">
        <f>IF($H845="","",IF(EXACT(ASC(VLOOKUP($H845,TSギフト商品コード!$A$2:$H$10000,8,0)),1),VLOOKUP($H845,TSギフト商品コード!$A$2:$H$10000,4,0),IF($I$6=0%,VLOOKUP($H845,TSギフト商品コード!$A$2:$H$10000,4,0),IF($I$6=3%,VLOOKUP($H845,TSギフト商品コード!$A$2:$H$10000,5,0),IF($I$6=5%,VLOOKUP($H845,TSギフト商品コード!$A$2:$H$10000,6,0),IF($I$6=10%,VLOOKUP($H845,TSギフト商品コード!$A$2:$H$10000,7,0),""))))))</f>
        <v/>
      </c>
      <c r="Y845" s="34"/>
      <c r="Z845" s="34"/>
      <c r="AA845" s="34"/>
      <c r="AB845" s="34"/>
      <c r="AC845" s="34"/>
      <c r="AD845" s="34"/>
      <c r="AE845" s="34"/>
      <c r="AF845" s="34"/>
      <c r="AG845" s="34"/>
      <c r="AH845" s="34"/>
      <c r="AI845" s="34"/>
      <c r="AJ845" s="34"/>
      <c r="AK845" s="34"/>
      <c r="AL845" s="34"/>
      <c r="AM845" s="34"/>
      <c r="AN845" s="34"/>
      <c r="AO845" s="34"/>
      <c r="AP845" s="34"/>
      <c r="AQ845" s="34"/>
      <c r="AR845" s="34"/>
      <c r="AS845" s="34"/>
      <c r="AT845" s="34"/>
      <c r="AU845" s="34"/>
      <c r="AV845" s="34"/>
      <c r="AW845" s="34"/>
      <c r="AX845" s="34"/>
      <c r="AY845" s="34"/>
      <c r="AZ845" s="34"/>
      <c r="BA845" s="34"/>
      <c r="BB845" s="34"/>
      <c r="BC845" s="34"/>
      <c r="BD845" s="34"/>
      <c r="BE845" s="34"/>
      <c r="BF845" s="34"/>
      <c r="BG845" s="34"/>
      <c r="BH845" s="34"/>
      <c r="BI845" s="34"/>
    </row>
    <row r="846" spans="1:61" s="183" customFormat="1" ht="20.100000000000001" customHeight="1" x14ac:dyDescent="0.15">
      <c r="A846" s="213">
        <v>836</v>
      </c>
      <c r="B846" s="136"/>
      <c r="C846" s="258"/>
      <c r="D846" s="258"/>
      <c r="E846" s="258"/>
      <c r="F846" s="258"/>
      <c r="G846" s="4"/>
      <c r="H846" s="5"/>
      <c r="I846" s="212"/>
      <c r="J846" s="254" t="str">
        <f>IF($H846="","",VLOOKUP($H846,TSギフト商品コード!$A$1:$H$10000,2,0))</f>
        <v/>
      </c>
      <c r="K846" s="184" t="str">
        <f>IF($H846="","",IF(EXACT(ASC(VLOOKUP($H846,TSギフト商品コード!$A$1:$H$10000,8,0)),1),VLOOKUP($H846,TSギフト商品コード!$A$1:$H$10000,3,0),ROUNDDOWN((1-$I$6)*VLOOKUP($H846,TSギフト商品コード!$A$1:$H$10000,3,0),0)))</f>
        <v/>
      </c>
      <c r="L846" s="185" t="str">
        <f t="shared" si="13"/>
        <v/>
      </c>
      <c r="M846" s="288"/>
      <c r="N846" s="5"/>
      <c r="O846" s="5"/>
      <c r="P846" s="5"/>
      <c r="Q846" s="5"/>
      <c r="R846" s="256"/>
      <c r="S846" s="256"/>
      <c r="T846" s="5"/>
      <c r="U846" s="5"/>
      <c r="V846" s="265"/>
      <c r="W846" s="34"/>
      <c r="X846" s="211" t="str">
        <f>IF($H846="","",IF(EXACT(ASC(VLOOKUP($H846,TSギフト商品コード!$A$2:$H$10000,8,0)),1),VLOOKUP($H846,TSギフト商品コード!$A$2:$H$10000,4,0),IF($I$6=0%,VLOOKUP($H846,TSギフト商品コード!$A$2:$H$10000,4,0),IF($I$6=3%,VLOOKUP($H846,TSギフト商品コード!$A$2:$H$10000,5,0),IF($I$6=5%,VLOOKUP($H846,TSギフト商品コード!$A$2:$H$10000,6,0),IF($I$6=10%,VLOOKUP($H846,TSギフト商品コード!$A$2:$H$10000,7,0),""))))))</f>
        <v/>
      </c>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c r="BG846" s="34"/>
      <c r="BH846" s="34"/>
      <c r="BI846" s="34"/>
    </row>
    <row r="847" spans="1:61" s="183" customFormat="1" ht="20.100000000000001" customHeight="1" x14ac:dyDescent="0.15">
      <c r="A847" s="213">
        <v>837</v>
      </c>
      <c r="B847" s="136"/>
      <c r="C847" s="258"/>
      <c r="D847" s="258"/>
      <c r="E847" s="258"/>
      <c r="F847" s="258"/>
      <c r="G847" s="4"/>
      <c r="H847" s="5"/>
      <c r="I847" s="212"/>
      <c r="J847" s="254" t="str">
        <f>IF($H847="","",VLOOKUP($H847,TSギフト商品コード!$A$1:$H$10000,2,0))</f>
        <v/>
      </c>
      <c r="K847" s="184" t="str">
        <f>IF($H847="","",IF(EXACT(ASC(VLOOKUP($H847,TSギフト商品コード!$A$1:$H$10000,8,0)),1),VLOOKUP($H847,TSギフト商品コード!$A$1:$H$10000,3,0),ROUNDDOWN((1-$I$6)*VLOOKUP($H847,TSギフト商品コード!$A$1:$H$10000,3,0),0)))</f>
        <v/>
      </c>
      <c r="L847" s="185" t="str">
        <f t="shared" si="13"/>
        <v/>
      </c>
      <c r="M847" s="288"/>
      <c r="N847" s="5"/>
      <c r="O847" s="5"/>
      <c r="P847" s="5"/>
      <c r="Q847" s="5"/>
      <c r="R847" s="256"/>
      <c r="S847" s="256"/>
      <c r="T847" s="5"/>
      <c r="U847" s="5"/>
      <c r="V847" s="265"/>
      <c r="W847" s="34"/>
      <c r="X847" s="211" t="str">
        <f>IF($H847="","",IF(EXACT(ASC(VLOOKUP($H847,TSギフト商品コード!$A$2:$H$10000,8,0)),1),VLOOKUP($H847,TSギフト商品コード!$A$2:$H$10000,4,0),IF($I$6=0%,VLOOKUP($H847,TSギフト商品コード!$A$2:$H$10000,4,0),IF($I$6=3%,VLOOKUP($H847,TSギフト商品コード!$A$2:$H$10000,5,0),IF($I$6=5%,VLOOKUP($H847,TSギフト商品コード!$A$2:$H$10000,6,0),IF($I$6=10%,VLOOKUP($H847,TSギフト商品コード!$A$2:$H$10000,7,0),""))))))</f>
        <v/>
      </c>
      <c r="Y847" s="34"/>
      <c r="Z847" s="34"/>
      <c r="AA847" s="34"/>
      <c r="AB847" s="34"/>
      <c r="AC847" s="34"/>
      <c r="AD847" s="34"/>
      <c r="AE847" s="34"/>
      <c r="AF847" s="34"/>
      <c r="AG847" s="34"/>
      <c r="AH847" s="34"/>
      <c r="AI847" s="34"/>
      <c r="AJ847" s="34"/>
      <c r="AK847" s="34"/>
      <c r="AL847" s="34"/>
      <c r="AM847" s="34"/>
      <c r="AN847" s="34"/>
      <c r="AO847" s="34"/>
      <c r="AP847" s="34"/>
      <c r="AQ847" s="34"/>
      <c r="AR847" s="34"/>
      <c r="AS847" s="34"/>
      <c r="AT847" s="34"/>
      <c r="AU847" s="34"/>
      <c r="AV847" s="34"/>
      <c r="AW847" s="34"/>
      <c r="AX847" s="34"/>
      <c r="AY847" s="34"/>
      <c r="AZ847" s="34"/>
      <c r="BA847" s="34"/>
      <c r="BB847" s="34"/>
      <c r="BC847" s="34"/>
      <c r="BD847" s="34"/>
      <c r="BE847" s="34"/>
      <c r="BF847" s="34"/>
      <c r="BG847" s="34"/>
      <c r="BH847" s="34"/>
      <c r="BI847" s="34"/>
    </row>
    <row r="848" spans="1:61" s="183" customFormat="1" ht="20.100000000000001" customHeight="1" x14ac:dyDescent="0.15">
      <c r="A848" s="213">
        <v>838</v>
      </c>
      <c r="B848" s="136"/>
      <c r="C848" s="258"/>
      <c r="D848" s="258"/>
      <c r="E848" s="258"/>
      <c r="F848" s="258"/>
      <c r="G848" s="4"/>
      <c r="H848" s="5"/>
      <c r="I848" s="212"/>
      <c r="J848" s="254" t="str">
        <f>IF($H848="","",VLOOKUP($H848,TSギフト商品コード!$A$1:$H$10000,2,0))</f>
        <v/>
      </c>
      <c r="K848" s="184" t="str">
        <f>IF($H848="","",IF(EXACT(ASC(VLOOKUP($H848,TSギフト商品コード!$A$1:$H$10000,8,0)),1),VLOOKUP($H848,TSギフト商品コード!$A$1:$H$10000,3,0),ROUNDDOWN((1-$I$6)*VLOOKUP($H848,TSギフト商品コード!$A$1:$H$10000,3,0),0)))</f>
        <v/>
      </c>
      <c r="L848" s="185" t="str">
        <f t="shared" si="13"/>
        <v/>
      </c>
      <c r="M848" s="288"/>
      <c r="N848" s="5"/>
      <c r="O848" s="5"/>
      <c r="P848" s="5"/>
      <c r="Q848" s="5"/>
      <c r="R848" s="256"/>
      <c r="S848" s="256"/>
      <c r="T848" s="5"/>
      <c r="U848" s="5"/>
      <c r="V848" s="265"/>
      <c r="W848" s="34"/>
      <c r="X848" s="211" t="str">
        <f>IF($H848="","",IF(EXACT(ASC(VLOOKUP($H848,TSギフト商品コード!$A$2:$H$10000,8,0)),1),VLOOKUP($H848,TSギフト商品コード!$A$2:$H$10000,4,0),IF($I$6=0%,VLOOKUP($H848,TSギフト商品コード!$A$2:$H$10000,4,0),IF($I$6=3%,VLOOKUP($H848,TSギフト商品コード!$A$2:$H$10000,5,0),IF($I$6=5%,VLOOKUP($H848,TSギフト商品コード!$A$2:$H$10000,6,0),IF($I$6=10%,VLOOKUP($H848,TSギフト商品コード!$A$2:$H$10000,7,0),""))))))</f>
        <v/>
      </c>
      <c r="Y848" s="34"/>
      <c r="Z848" s="34"/>
      <c r="AA848" s="34"/>
      <c r="AB848" s="34"/>
      <c r="AC848" s="34"/>
      <c r="AD848" s="34"/>
      <c r="AE848" s="34"/>
      <c r="AF848" s="34"/>
      <c r="AG848" s="34"/>
      <c r="AH848" s="34"/>
      <c r="AI848" s="34"/>
      <c r="AJ848" s="34"/>
      <c r="AK848" s="34"/>
      <c r="AL848" s="34"/>
      <c r="AM848" s="34"/>
      <c r="AN848" s="34"/>
      <c r="AO848" s="34"/>
      <c r="AP848" s="34"/>
      <c r="AQ848" s="34"/>
      <c r="AR848" s="34"/>
      <c r="AS848" s="34"/>
      <c r="AT848" s="34"/>
      <c r="AU848" s="34"/>
      <c r="AV848" s="34"/>
      <c r="AW848" s="34"/>
      <c r="AX848" s="34"/>
      <c r="AY848" s="34"/>
      <c r="AZ848" s="34"/>
      <c r="BA848" s="34"/>
      <c r="BB848" s="34"/>
      <c r="BC848" s="34"/>
      <c r="BD848" s="34"/>
      <c r="BE848" s="34"/>
      <c r="BF848" s="34"/>
      <c r="BG848" s="34"/>
      <c r="BH848" s="34"/>
      <c r="BI848" s="34"/>
    </row>
    <row r="849" spans="1:61" s="183" customFormat="1" ht="20.100000000000001" customHeight="1" x14ac:dyDescent="0.15">
      <c r="A849" s="213">
        <v>839</v>
      </c>
      <c r="B849" s="136"/>
      <c r="C849" s="258"/>
      <c r="D849" s="258"/>
      <c r="E849" s="258"/>
      <c r="F849" s="258"/>
      <c r="G849" s="4"/>
      <c r="H849" s="5"/>
      <c r="I849" s="212"/>
      <c r="J849" s="254" t="str">
        <f>IF($H849="","",VLOOKUP($H849,TSギフト商品コード!$A$1:$H$10000,2,0))</f>
        <v/>
      </c>
      <c r="K849" s="184" t="str">
        <f>IF($H849="","",IF(EXACT(ASC(VLOOKUP($H849,TSギフト商品コード!$A$1:$H$10000,8,0)),1),VLOOKUP($H849,TSギフト商品コード!$A$1:$H$10000,3,0),ROUNDDOWN((1-$I$6)*VLOOKUP($H849,TSギフト商品コード!$A$1:$H$10000,3,0),0)))</f>
        <v/>
      </c>
      <c r="L849" s="185" t="str">
        <f t="shared" si="13"/>
        <v/>
      </c>
      <c r="M849" s="288"/>
      <c r="N849" s="5"/>
      <c r="O849" s="5"/>
      <c r="P849" s="5"/>
      <c r="Q849" s="5"/>
      <c r="R849" s="256"/>
      <c r="S849" s="256"/>
      <c r="T849" s="5"/>
      <c r="U849" s="5"/>
      <c r="V849" s="265"/>
      <c r="W849" s="34"/>
      <c r="X849" s="211" t="str">
        <f>IF($H849="","",IF(EXACT(ASC(VLOOKUP($H849,TSギフト商品コード!$A$2:$H$10000,8,0)),1),VLOOKUP($H849,TSギフト商品コード!$A$2:$H$10000,4,0),IF($I$6=0%,VLOOKUP($H849,TSギフト商品コード!$A$2:$H$10000,4,0),IF($I$6=3%,VLOOKUP($H849,TSギフト商品コード!$A$2:$H$10000,5,0),IF($I$6=5%,VLOOKUP($H849,TSギフト商品コード!$A$2:$H$10000,6,0),IF($I$6=10%,VLOOKUP($H849,TSギフト商品コード!$A$2:$H$10000,7,0),""))))))</f>
        <v/>
      </c>
      <c r="Y849" s="34"/>
      <c r="Z849" s="34"/>
      <c r="AA849" s="34"/>
      <c r="AB849" s="34"/>
      <c r="AC849" s="34"/>
      <c r="AD849" s="34"/>
      <c r="AE849" s="34"/>
      <c r="AF849" s="34"/>
      <c r="AG849" s="34"/>
      <c r="AH849" s="34"/>
      <c r="AI849" s="34"/>
      <c r="AJ849" s="34"/>
      <c r="AK849" s="34"/>
      <c r="AL849" s="34"/>
      <c r="AM849" s="34"/>
      <c r="AN849" s="34"/>
      <c r="AO849" s="34"/>
      <c r="AP849" s="34"/>
      <c r="AQ849" s="34"/>
      <c r="AR849" s="34"/>
      <c r="AS849" s="34"/>
      <c r="AT849" s="34"/>
      <c r="AU849" s="34"/>
      <c r="AV849" s="34"/>
      <c r="AW849" s="34"/>
      <c r="AX849" s="34"/>
      <c r="AY849" s="34"/>
      <c r="AZ849" s="34"/>
      <c r="BA849" s="34"/>
      <c r="BB849" s="34"/>
      <c r="BC849" s="34"/>
      <c r="BD849" s="34"/>
      <c r="BE849" s="34"/>
      <c r="BF849" s="34"/>
      <c r="BG849" s="34"/>
      <c r="BH849" s="34"/>
      <c r="BI849" s="34"/>
    </row>
    <row r="850" spans="1:61" s="183" customFormat="1" ht="20.100000000000001" customHeight="1" x14ac:dyDescent="0.15">
      <c r="A850" s="213">
        <v>840</v>
      </c>
      <c r="B850" s="136"/>
      <c r="C850" s="258"/>
      <c r="D850" s="258"/>
      <c r="E850" s="258"/>
      <c r="F850" s="258"/>
      <c r="G850" s="4"/>
      <c r="H850" s="5"/>
      <c r="I850" s="212"/>
      <c r="J850" s="254" t="str">
        <f>IF($H850="","",VLOOKUP($H850,TSギフト商品コード!$A$1:$H$10000,2,0))</f>
        <v/>
      </c>
      <c r="K850" s="184" t="str">
        <f>IF($H850="","",IF(EXACT(ASC(VLOOKUP($H850,TSギフト商品コード!$A$1:$H$10000,8,0)),1),VLOOKUP($H850,TSギフト商品コード!$A$1:$H$10000,3,0),ROUNDDOWN((1-$I$6)*VLOOKUP($H850,TSギフト商品コード!$A$1:$H$10000,3,0),0)))</f>
        <v/>
      </c>
      <c r="L850" s="185" t="str">
        <f t="shared" si="13"/>
        <v/>
      </c>
      <c r="M850" s="288"/>
      <c r="N850" s="5"/>
      <c r="O850" s="5"/>
      <c r="P850" s="5"/>
      <c r="Q850" s="5"/>
      <c r="R850" s="256"/>
      <c r="S850" s="256"/>
      <c r="T850" s="5"/>
      <c r="U850" s="5"/>
      <c r="V850" s="265"/>
      <c r="W850" s="34"/>
      <c r="X850" s="211" t="str">
        <f>IF($H850="","",IF(EXACT(ASC(VLOOKUP($H850,TSギフト商品コード!$A$2:$H$10000,8,0)),1),VLOOKUP($H850,TSギフト商品コード!$A$2:$H$10000,4,0),IF($I$6=0%,VLOOKUP($H850,TSギフト商品コード!$A$2:$H$10000,4,0),IF($I$6=3%,VLOOKUP($H850,TSギフト商品コード!$A$2:$H$10000,5,0),IF($I$6=5%,VLOOKUP($H850,TSギフト商品コード!$A$2:$H$10000,6,0),IF($I$6=10%,VLOOKUP($H850,TSギフト商品コード!$A$2:$H$10000,7,0),""))))))</f>
        <v/>
      </c>
      <c r="Y850" s="34"/>
      <c r="Z850" s="34"/>
      <c r="AA850" s="34"/>
      <c r="AB850" s="34"/>
      <c r="AC850" s="34"/>
      <c r="AD850" s="34"/>
      <c r="AE850" s="34"/>
      <c r="AF850" s="34"/>
      <c r="AG850" s="34"/>
      <c r="AH850" s="34"/>
      <c r="AI850" s="34"/>
      <c r="AJ850" s="34"/>
      <c r="AK850" s="34"/>
      <c r="AL850" s="34"/>
      <c r="AM850" s="34"/>
      <c r="AN850" s="34"/>
      <c r="AO850" s="34"/>
      <c r="AP850" s="34"/>
      <c r="AQ850" s="34"/>
      <c r="AR850" s="34"/>
      <c r="AS850" s="34"/>
      <c r="AT850" s="34"/>
      <c r="AU850" s="34"/>
      <c r="AV850" s="34"/>
      <c r="AW850" s="34"/>
      <c r="AX850" s="34"/>
      <c r="AY850" s="34"/>
      <c r="AZ850" s="34"/>
      <c r="BA850" s="34"/>
      <c r="BB850" s="34"/>
      <c r="BC850" s="34"/>
      <c r="BD850" s="34"/>
      <c r="BE850" s="34"/>
      <c r="BF850" s="34"/>
      <c r="BG850" s="34"/>
      <c r="BH850" s="34"/>
      <c r="BI850" s="34"/>
    </row>
    <row r="851" spans="1:61" s="183" customFormat="1" ht="20.100000000000001" customHeight="1" x14ac:dyDescent="0.15">
      <c r="A851" s="213">
        <v>841</v>
      </c>
      <c r="B851" s="136"/>
      <c r="C851" s="258"/>
      <c r="D851" s="258"/>
      <c r="E851" s="258"/>
      <c r="F851" s="258"/>
      <c r="G851" s="4"/>
      <c r="H851" s="5"/>
      <c r="I851" s="212"/>
      <c r="J851" s="254" t="str">
        <f>IF($H851="","",VLOOKUP($H851,TSギフト商品コード!$A$1:$H$10000,2,0))</f>
        <v/>
      </c>
      <c r="K851" s="184" t="str">
        <f>IF($H851="","",IF(EXACT(ASC(VLOOKUP($H851,TSギフト商品コード!$A$1:$H$10000,8,0)),1),VLOOKUP($H851,TSギフト商品コード!$A$1:$H$10000,3,0),ROUNDDOWN((1-$I$6)*VLOOKUP($H851,TSギフト商品コード!$A$1:$H$10000,3,0),0)))</f>
        <v/>
      </c>
      <c r="L851" s="185" t="str">
        <f t="shared" si="13"/>
        <v/>
      </c>
      <c r="M851" s="288"/>
      <c r="N851" s="5"/>
      <c r="O851" s="5"/>
      <c r="P851" s="5"/>
      <c r="Q851" s="5"/>
      <c r="R851" s="256"/>
      <c r="S851" s="256"/>
      <c r="T851" s="5"/>
      <c r="U851" s="5"/>
      <c r="V851" s="265"/>
      <c r="W851" s="34"/>
      <c r="X851" s="211" t="str">
        <f>IF($H851="","",IF(EXACT(ASC(VLOOKUP($H851,TSギフト商品コード!$A$2:$H$10000,8,0)),1),VLOOKUP($H851,TSギフト商品コード!$A$2:$H$10000,4,0),IF($I$6=0%,VLOOKUP($H851,TSギフト商品コード!$A$2:$H$10000,4,0),IF($I$6=3%,VLOOKUP($H851,TSギフト商品コード!$A$2:$H$10000,5,0),IF($I$6=5%,VLOOKUP($H851,TSギフト商品コード!$A$2:$H$10000,6,0),IF($I$6=10%,VLOOKUP($H851,TSギフト商品コード!$A$2:$H$10000,7,0),""))))))</f>
        <v/>
      </c>
      <c r="Y851" s="34"/>
      <c r="Z851" s="34"/>
      <c r="AA851" s="34"/>
      <c r="AB851" s="34"/>
      <c r="AC851" s="34"/>
      <c r="AD851" s="34"/>
      <c r="AE851" s="34"/>
      <c r="AF851" s="34"/>
      <c r="AG851" s="34"/>
      <c r="AH851" s="34"/>
      <c r="AI851" s="34"/>
      <c r="AJ851" s="34"/>
      <c r="AK851" s="34"/>
      <c r="AL851" s="34"/>
      <c r="AM851" s="34"/>
      <c r="AN851" s="34"/>
      <c r="AO851" s="34"/>
      <c r="AP851" s="34"/>
      <c r="AQ851" s="34"/>
      <c r="AR851" s="34"/>
      <c r="AS851" s="34"/>
      <c r="AT851" s="34"/>
      <c r="AU851" s="34"/>
      <c r="AV851" s="34"/>
      <c r="AW851" s="34"/>
      <c r="AX851" s="34"/>
      <c r="AY851" s="34"/>
      <c r="AZ851" s="34"/>
      <c r="BA851" s="34"/>
      <c r="BB851" s="34"/>
      <c r="BC851" s="34"/>
      <c r="BD851" s="34"/>
      <c r="BE851" s="34"/>
      <c r="BF851" s="34"/>
      <c r="BG851" s="34"/>
      <c r="BH851" s="34"/>
      <c r="BI851" s="34"/>
    </row>
    <row r="852" spans="1:61" s="183" customFormat="1" ht="20.100000000000001" customHeight="1" x14ac:dyDescent="0.15">
      <c r="A852" s="213">
        <v>842</v>
      </c>
      <c r="B852" s="136"/>
      <c r="C852" s="258"/>
      <c r="D852" s="258"/>
      <c r="E852" s="258"/>
      <c r="F852" s="258"/>
      <c r="G852" s="4"/>
      <c r="H852" s="5"/>
      <c r="I852" s="212"/>
      <c r="J852" s="254" t="str">
        <f>IF($H852="","",VLOOKUP($H852,TSギフト商品コード!$A$1:$H$10000,2,0))</f>
        <v/>
      </c>
      <c r="K852" s="184" t="str">
        <f>IF($H852="","",IF(EXACT(ASC(VLOOKUP($H852,TSギフト商品コード!$A$1:$H$10000,8,0)),1),VLOOKUP($H852,TSギフト商品コード!$A$1:$H$10000,3,0),ROUNDDOWN((1-$I$6)*VLOOKUP($H852,TSギフト商品コード!$A$1:$H$10000,3,0),0)))</f>
        <v/>
      </c>
      <c r="L852" s="185" t="str">
        <f t="shared" si="13"/>
        <v/>
      </c>
      <c r="M852" s="288"/>
      <c r="N852" s="5"/>
      <c r="O852" s="5"/>
      <c r="P852" s="5"/>
      <c r="Q852" s="5"/>
      <c r="R852" s="256"/>
      <c r="S852" s="256"/>
      <c r="T852" s="5"/>
      <c r="U852" s="5"/>
      <c r="V852" s="265"/>
      <c r="W852" s="34"/>
      <c r="X852" s="211" t="str">
        <f>IF($H852="","",IF(EXACT(ASC(VLOOKUP($H852,TSギフト商品コード!$A$2:$H$10000,8,0)),1),VLOOKUP($H852,TSギフト商品コード!$A$2:$H$10000,4,0),IF($I$6=0%,VLOOKUP($H852,TSギフト商品コード!$A$2:$H$10000,4,0),IF($I$6=3%,VLOOKUP($H852,TSギフト商品コード!$A$2:$H$10000,5,0),IF($I$6=5%,VLOOKUP($H852,TSギフト商品コード!$A$2:$H$10000,6,0),IF($I$6=10%,VLOOKUP($H852,TSギフト商品コード!$A$2:$H$10000,7,0),""))))))</f>
        <v/>
      </c>
      <c r="Y852" s="34"/>
      <c r="Z852" s="34"/>
      <c r="AA852" s="34"/>
      <c r="AB852" s="34"/>
      <c r="AC852" s="34"/>
      <c r="AD852" s="34"/>
      <c r="AE852" s="34"/>
      <c r="AF852" s="34"/>
      <c r="AG852" s="34"/>
      <c r="AH852" s="34"/>
      <c r="AI852" s="34"/>
      <c r="AJ852" s="34"/>
      <c r="AK852" s="34"/>
      <c r="AL852" s="34"/>
      <c r="AM852" s="34"/>
      <c r="AN852" s="34"/>
      <c r="AO852" s="34"/>
      <c r="AP852" s="34"/>
      <c r="AQ852" s="34"/>
      <c r="AR852" s="34"/>
      <c r="AS852" s="34"/>
      <c r="AT852" s="34"/>
      <c r="AU852" s="34"/>
      <c r="AV852" s="34"/>
      <c r="AW852" s="34"/>
      <c r="AX852" s="34"/>
      <c r="AY852" s="34"/>
      <c r="AZ852" s="34"/>
      <c r="BA852" s="34"/>
      <c r="BB852" s="34"/>
      <c r="BC852" s="34"/>
      <c r="BD852" s="34"/>
      <c r="BE852" s="34"/>
      <c r="BF852" s="34"/>
      <c r="BG852" s="34"/>
      <c r="BH852" s="34"/>
      <c r="BI852" s="34"/>
    </row>
    <row r="853" spans="1:61" s="183" customFormat="1" ht="20.100000000000001" customHeight="1" x14ac:dyDescent="0.15">
      <c r="A853" s="213">
        <v>843</v>
      </c>
      <c r="B853" s="136"/>
      <c r="C853" s="258"/>
      <c r="D853" s="258"/>
      <c r="E853" s="258"/>
      <c r="F853" s="258"/>
      <c r="G853" s="4"/>
      <c r="H853" s="5"/>
      <c r="I853" s="212"/>
      <c r="J853" s="254" t="str">
        <f>IF($H853="","",VLOOKUP($H853,TSギフト商品コード!$A$1:$H$10000,2,0))</f>
        <v/>
      </c>
      <c r="K853" s="184" t="str">
        <f>IF($H853="","",IF(EXACT(ASC(VLOOKUP($H853,TSギフト商品コード!$A$1:$H$10000,8,0)),1),VLOOKUP($H853,TSギフト商品コード!$A$1:$H$10000,3,0),ROUNDDOWN((1-$I$6)*VLOOKUP($H853,TSギフト商品コード!$A$1:$H$10000,3,0),0)))</f>
        <v/>
      </c>
      <c r="L853" s="185" t="str">
        <f t="shared" si="13"/>
        <v/>
      </c>
      <c r="M853" s="288"/>
      <c r="N853" s="5"/>
      <c r="O853" s="5"/>
      <c r="P853" s="5"/>
      <c r="Q853" s="5"/>
      <c r="R853" s="256"/>
      <c r="S853" s="256"/>
      <c r="T853" s="5"/>
      <c r="U853" s="5"/>
      <c r="V853" s="265"/>
      <c r="W853" s="34"/>
      <c r="X853" s="211" t="str">
        <f>IF($H853="","",IF(EXACT(ASC(VLOOKUP($H853,TSギフト商品コード!$A$2:$H$10000,8,0)),1),VLOOKUP($H853,TSギフト商品コード!$A$2:$H$10000,4,0),IF($I$6=0%,VLOOKUP($H853,TSギフト商品コード!$A$2:$H$10000,4,0),IF($I$6=3%,VLOOKUP($H853,TSギフト商品コード!$A$2:$H$10000,5,0),IF($I$6=5%,VLOOKUP($H853,TSギフト商品コード!$A$2:$H$10000,6,0),IF($I$6=10%,VLOOKUP($H853,TSギフト商品コード!$A$2:$H$10000,7,0),""))))))</f>
        <v/>
      </c>
      <c r="Y853" s="34"/>
      <c r="Z853" s="34"/>
      <c r="AA853" s="34"/>
      <c r="AB853" s="34"/>
      <c r="AC853" s="34"/>
      <c r="AD853" s="34"/>
      <c r="AE853" s="34"/>
      <c r="AF853" s="34"/>
      <c r="AG853" s="34"/>
      <c r="AH853" s="34"/>
      <c r="AI853" s="34"/>
      <c r="AJ853" s="34"/>
      <c r="AK853" s="34"/>
      <c r="AL853" s="34"/>
      <c r="AM853" s="34"/>
      <c r="AN853" s="34"/>
      <c r="AO853" s="34"/>
      <c r="AP853" s="34"/>
      <c r="AQ853" s="34"/>
      <c r="AR853" s="34"/>
      <c r="AS853" s="34"/>
      <c r="AT853" s="34"/>
      <c r="AU853" s="34"/>
      <c r="AV853" s="34"/>
      <c r="AW853" s="34"/>
      <c r="AX853" s="34"/>
      <c r="AY853" s="34"/>
      <c r="AZ853" s="34"/>
      <c r="BA853" s="34"/>
      <c r="BB853" s="34"/>
      <c r="BC853" s="34"/>
      <c r="BD853" s="34"/>
      <c r="BE853" s="34"/>
      <c r="BF853" s="34"/>
      <c r="BG853" s="34"/>
      <c r="BH853" s="34"/>
      <c r="BI853" s="34"/>
    </row>
    <row r="854" spans="1:61" s="183" customFormat="1" ht="20.100000000000001" customHeight="1" x14ac:dyDescent="0.15">
      <c r="A854" s="213">
        <v>844</v>
      </c>
      <c r="B854" s="136"/>
      <c r="C854" s="258"/>
      <c r="D854" s="258"/>
      <c r="E854" s="258"/>
      <c r="F854" s="258"/>
      <c r="G854" s="4"/>
      <c r="H854" s="5"/>
      <c r="I854" s="212"/>
      <c r="J854" s="254" t="str">
        <f>IF($H854="","",VLOOKUP($H854,TSギフト商品コード!$A$1:$H$10000,2,0))</f>
        <v/>
      </c>
      <c r="K854" s="184" t="str">
        <f>IF($H854="","",IF(EXACT(ASC(VLOOKUP($H854,TSギフト商品コード!$A$1:$H$10000,8,0)),1),VLOOKUP($H854,TSギフト商品コード!$A$1:$H$10000,3,0),ROUNDDOWN((1-$I$6)*VLOOKUP($H854,TSギフト商品コード!$A$1:$H$10000,3,0),0)))</f>
        <v/>
      </c>
      <c r="L854" s="185" t="str">
        <f t="shared" si="13"/>
        <v/>
      </c>
      <c r="M854" s="288"/>
      <c r="N854" s="5"/>
      <c r="O854" s="5"/>
      <c r="P854" s="5"/>
      <c r="Q854" s="5"/>
      <c r="R854" s="256"/>
      <c r="S854" s="256"/>
      <c r="T854" s="5"/>
      <c r="U854" s="5"/>
      <c r="V854" s="265"/>
      <c r="W854" s="34"/>
      <c r="X854" s="211" t="str">
        <f>IF($H854="","",IF(EXACT(ASC(VLOOKUP($H854,TSギフト商品コード!$A$2:$H$10000,8,0)),1),VLOOKUP($H854,TSギフト商品コード!$A$2:$H$10000,4,0),IF($I$6=0%,VLOOKUP($H854,TSギフト商品コード!$A$2:$H$10000,4,0),IF($I$6=3%,VLOOKUP($H854,TSギフト商品コード!$A$2:$H$10000,5,0),IF($I$6=5%,VLOOKUP($H854,TSギフト商品コード!$A$2:$H$10000,6,0),IF($I$6=10%,VLOOKUP($H854,TSギフト商品コード!$A$2:$H$10000,7,0),""))))))</f>
        <v/>
      </c>
      <c r="Y854" s="34"/>
      <c r="Z854" s="34"/>
      <c r="AA854" s="34"/>
      <c r="AB854" s="34"/>
      <c r="AC854" s="34"/>
      <c r="AD854" s="34"/>
      <c r="AE854" s="34"/>
      <c r="AF854" s="34"/>
      <c r="AG854" s="34"/>
      <c r="AH854" s="34"/>
      <c r="AI854" s="34"/>
      <c r="AJ854" s="34"/>
      <c r="AK854" s="34"/>
      <c r="AL854" s="34"/>
      <c r="AM854" s="34"/>
      <c r="AN854" s="34"/>
      <c r="AO854" s="34"/>
      <c r="AP854" s="34"/>
      <c r="AQ854" s="34"/>
      <c r="AR854" s="34"/>
      <c r="AS854" s="34"/>
      <c r="AT854" s="34"/>
      <c r="AU854" s="34"/>
      <c r="AV854" s="34"/>
      <c r="AW854" s="34"/>
      <c r="AX854" s="34"/>
      <c r="AY854" s="34"/>
      <c r="AZ854" s="34"/>
      <c r="BA854" s="34"/>
      <c r="BB854" s="34"/>
      <c r="BC854" s="34"/>
      <c r="BD854" s="34"/>
      <c r="BE854" s="34"/>
      <c r="BF854" s="34"/>
      <c r="BG854" s="34"/>
      <c r="BH854" s="34"/>
      <c r="BI854" s="34"/>
    </row>
    <row r="855" spans="1:61" s="183" customFormat="1" ht="20.100000000000001" customHeight="1" x14ac:dyDescent="0.15">
      <c r="A855" s="213">
        <v>845</v>
      </c>
      <c r="B855" s="136"/>
      <c r="C855" s="258"/>
      <c r="D855" s="258"/>
      <c r="E855" s="258"/>
      <c r="F855" s="258"/>
      <c r="G855" s="4"/>
      <c r="H855" s="5"/>
      <c r="I855" s="212"/>
      <c r="J855" s="254" t="str">
        <f>IF($H855="","",VLOOKUP($H855,TSギフト商品コード!$A$1:$H$10000,2,0))</f>
        <v/>
      </c>
      <c r="K855" s="184" t="str">
        <f>IF($H855="","",IF(EXACT(ASC(VLOOKUP($H855,TSギフト商品コード!$A$1:$H$10000,8,0)),1),VLOOKUP($H855,TSギフト商品コード!$A$1:$H$10000,3,0),ROUNDDOWN((1-$I$6)*VLOOKUP($H855,TSギフト商品コード!$A$1:$H$10000,3,0),0)))</f>
        <v/>
      </c>
      <c r="L855" s="185" t="str">
        <f t="shared" si="13"/>
        <v/>
      </c>
      <c r="M855" s="288"/>
      <c r="N855" s="5"/>
      <c r="O855" s="5"/>
      <c r="P855" s="5"/>
      <c r="Q855" s="5"/>
      <c r="R855" s="256"/>
      <c r="S855" s="256"/>
      <c r="T855" s="5"/>
      <c r="U855" s="5"/>
      <c r="V855" s="265"/>
      <c r="W855" s="34"/>
      <c r="X855" s="211" t="str">
        <f>IF($H855="","",IF(EXACT(ASC(VLOOKUP($H855,TSギフト商品コード!$A$2:$H$10000,8,0)),1),VLOOKUP($H855,TSギフト商品コード!$A$2:$H$10000,4,0),IF($I$6=0%,VLOOKUP($H855,TSギフト商品コード!$A$2:$H$10000,4,0),IF($I$6=3%,VLOOKUP($H855,TSギフト商品コード!$A$2:$H$10000,5,0),IF($I$6=5%,VLOOKUP($H855,TSギフト商品コード!$A$2:$H$10000,6,0),IF($I$6=10%,VLOOKUP($H855,TSギフト商品コード!$A$2:$H$10000,7,0),""))))))</f>
        <v/>
      </c>
      <c r="Y855" s="34"/>
      <c r="Z855" s="34"/>
      <c r="AA855" s="34"/>
      <c r="AB855" s="34"/>
      <c r="AC855" s="34"/>
      <c r="AD855" s="34"/>
      <c r="AE855" s="34"/>
      <c r="AF855" s="34"/>
      <c r="AG855" s="34"/>
      <c r="AH855" s="34"/>
      <c r="AI855" s="34"/>
      <c r="AJ855" s="34"/>
      <c r="AK855" s="34"/>
      <c r="AL855" s="34"/>
      <c r="AM855" s="34"/>
      <c r="AN855" s="34"/>
      <c r="AO855" s="34"/>
      <c r="AP855" s="34"/>
      <c r="AQ855" s="34"/>
      <c r="AR855" s="34"/>
      <c r="AS855" s="34"/>
      <c r="AT855" s="34"/>
      <c r="AU855" s="34"/>
      <c r="AV855" s="34"/>
      <c r="AW855" s="34"/>
      <c r="AX855" s="34"/>
      <c r="AY855" s="34"/>
      <c r="AZ855" s="34"/>
      <c r="BA855" s="34"/>
      <c r="BB855" s="34"/>
      <c r="BC855" s="34"/>
      <c r="BD855" s="34"/>
      <c r="BE855" s="34"/>
      <c r="BF855" s="34"/>
      <c r="BG855" s="34"/>
      <c r="BH855" s="34"/>
      <c r="BI855" s="34"/>
    </row>
    <row r="856" spans="1:61" s="183" customFormat="1" ht="20.100000000000001" customHeight="1" x14ac:dyDescent="0.15">
      <c r="A856" s="213">
        <v>846</v>
      </c>
      <c r="B856" s="136"/>
      <c r="C856" s="258"/>
      <c r="D856" s="258"/>
      <c r="E856" s="258"/>
      <c r="F856" s="258"/>
      <c r="G856" s="4"/>
      <c r="H856" s="5"/>
      <c r="I856" s="212"/>
      <c r="J856" s="254" t="str">
        <f>IF($H856="","",VLOOKUP($H856,TSギフト商品コード!$A$1:$H$10000,2,0))</f>
        <v/>
      </c>
      <c r="K856" s="184" t="str">
        <f>IF($H856="","",IF(EXACT(ASC(VLOOKUP($H856,TSギフト商品コード!$A$1:$H$10000,8,0)),1),VLOOKUP($H856,TSギフト商品コード!$A$1:$H$10000,3,0),ROUNDDOWN((1-$I$6)*VLOOKUP($H856,TSギフト商品コード!$A$1:$H$10000,3,0),0)))</f>
        <v/>
      </c>
      <c r="L856" s="185" t="str">
        <f t="shared" si="13"/>
        <v/>
      </c>
      <c r="M856" s="288"/>
      <c r="N856" s="5"/>
      <c r="O856" s="5"/>
      <c r="P856" s="5"/>
      <c r="Q856" s="5"/>
      <c r="R856" s="256"/>
      <c r="S856" s="256"/>
      <c r="T856" s="5"/>
      <c r="U856" s="5"/>
      <c r="V856" s="265"/>
      <c r="W856" s="34"/>
      <c r="X856" s="211" t="str">
        <f>IF($H856="","",IF(EXACT(ASC(VLOOKUP($H856,TSギフト商品コード!$A$2:$H$10000,8,0)),1),VLOOKUP($H856,TSギフト商品コード!$A$2:$H$10000,4,0),IF($I$6=0%,VLOOKUP($H856,TSギフト商品コード!$A$2:$H$10000,4,0),IF($I$6=3%,VLOOKUP($H856,TSギフト商品コード!$A$2:$H$10000,5,0),IF($I$6=5%,VLOOKUP($H856,TSギフト商品コード!$A$2:$H$10000,6,0),IF($I$6=10%,VLOOKUP($H856,TSギフト商品コード!$A$2:$H$10000,7,0),""))))))</f>
        <v/>
      </c>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c r="BG856" s="34"/>
      <c r="BH856" s="34"/>
      <c r="BI856" s="34"/>
    </row>
    <row r="857" spans="1:61" s="183" customFormat="1" ht="20.100000000000001" customHeight="1" x14ac:dyDescent="0.15">
      <c r="A857" s="213">
        <v>847</v>
      </c>
      <c r="B857" s="136"/>
      <c r="C857" s="258"/>
      <c r="D857" s="258"/>
      <c r="E857" s="258"/>
      <c r="F857" s="258"/>
      <c r="G857" s="4"/>
      <c r="H857" s="5"/>
      <c r="I857" s="212"/>
      <c r="J857" s="254" t="str">
        <f>IF($H857="","",VLOOKUP($H857,TSギフト商品コード!$A$1:$H$10000,2,0))</f>
        <v/>
      </c>
      <c r="K857" s="184" t="str">
        <f>IF($H857="","",IF(EXACT(ASC(VLOOKUP($H857,TSギフト商品コード!$A$1:$H$10000,8,0)),1),VLOOKUP($H857,TSギフト商品コード!$A$1:$H$10000,3,0),ROUNDDOWN((1-$I$6)*VLOOKUP($H857,TSギフト商品コード!$A$1:$H$10000,3,0),0)))</f>
        <v/>
      </c>
      <c r="L857" s="185" t="str">
        <f t="shared" si="13"/>
        <v/>
      </c>
      <c r="M857" s="288"/>
      <c r="N857" s="5"/>
      <c r="O857" s="5"/>
      <c r="P857" s="5"/>
      <c r="Q857" s="5"/>
      <c r="R857" s="256"/>
      <c r="S857" s="256"/>
      <c r="T857" s="5"/>
      <c r="U857" s="5"/>
      <c r="V857" s="265"/>
      <c r="W857" s="34"/>
      <c r="X857" s="211" t="str">
        <f>IF($H857="","",IF(EXACT(ASC(VLOOKUP($H857,TSギフト商品コード!$A$2:$H$10000,8,0)),1),VLOOKUP($H857,TSギフト商品コード!$A$2:$H$10000,4,0),IF($I$6=0%,VLOOKUP($H857,TSギフト商品コード!$A$2:$H$10000,4,0),IF($I$6=3%,VLOOKUP($H857,TSギフト商品コード!$A$2:$H$10000,5,0),IF($I$6=5%,VLOOKUP($H857,TSギフト商品コード!$A$2:$H$10000,6,0),IF($I$6=10%,VLOOKUP($H857,TSギフト商品コード!$A$2:$H$10000,7,0),""))))))</f>
        <v/>
      </c>
      <c r="Y857" s="34"/>
      <c r="Z857" s="34"/>
      <c r="AA857" s="34"/>
      <c r="AB857" s="34"/>
      <c r="AC857" s="34"/>
      <c r="AD857" s="34"/>
      <c r="AE857" s="34"/>
      <c r="AF857" s="34"/>
      <c r="AG857" s="34"/>
      <c r="AH857" s="34"/>
      <c r="AI857" s="34"/>
      <c r="AJ857" s="34"/>
      <c r="AK857" s="34"/>
      <c r="AL857" s="34"/>
      <c r="AM857" s="34"/>
      <c r="AN857" s="34"/>
      <c r="AO857" s="34"/>
      <c r="AP857" s="34"/>
      <c r="AQ857" s="34"/>
      <c r="AR857" s="34"/>
      <c r="AS857" s="34"/>
      <c r="AT857" s="34"/>
      <c r="AU857" s="34"/>
      <c r="AV857" s="34"/>
      <c r="AW857" s="34"/>
      <c r="AX857" s="34"/>
      <c r="AY857" s="34"/>
      <c r="AZ857" s="34"/>
      <c r="BA857" s="34"/>
      <c r="BB857" s="34"/>
      <c r="BC857" s="34"/>
      <c r="BD857" s="34"/>
      <c r="BE857" s="34"/>
      <c r="BF857" s="34"/>
      <c r="BG857" s="34"/>
      <c r="BH857" s="34"/>
      <c r="BI857" s="34"/>
    </row>
    <row r="858" spans="1:61" s="183" customFormat="1" ht="20.100000000000001" customHeight="1" x14ac:dyDescent="0.15">
      <c r="A858" s="213">
        <v>848</v>
      </c>
      <c r="B858" s="136"/>
      <c r="C858" s="258"/>
      <c r="D858" s="258"/>
      <c r="E858" s="258"/>
      <c r="F858" s="258"/>
      <c r="G858" s="4"/>
      <c r="H858" s="5"/>
      <c r="I858" s="212"/>
      <c r="J858" s="254" t="str">
        <f>IF($H858="","",VLOOKUP($H858,TSギフト商品コード!$A$1:$H$10000,2,0))</f>
        <v/>
      </c>
      <c r="K858" s="184" t="str">
        <f>IF($H858="","",IF(EXACT(ASC(VLOOKUP($H858,TSギフト商品コード!$A$1:$H$10000,8,0)),1),VLOOKUP($H858,TSギフト商品コード!$A$1:$H$10000,3,0),ROUNDDOWN((1-$I$6)*VLOOKUP($H858,TSギフト商品コード!$A$1:$H$10000,3,0),0)))</f>
        <v/>
      </c>
      <c r="L858" s="185" t="str">
        <f t="shared" si="13"/>
        <v/>
      </c>
      <c r="M858" s="288"/>
      <c r="N858" s="5"/>
      <c r="O858" s="5"/>
      <c r="P858" s="5"/>
      <c r="Q858" s="5"/>
      <c r="R858" s="256"/>
      <c r="S858" s="256"/>
      <c r="T858" s="5"/>
      <c r="U858" s="5"/>
      <c r="V858" s="265"/>
      <c r="W858" s="34"/>
      <c r="X858" s="211" t="str">
        <f>IF($H858="","",IF(EXACT(ASC(VLOOKUP($H858,TSギフト商品コード!$A$2:$H$10000,8,0)),1),VLOOKUP($H858,TSギフト商品コード!$A$2:$H$10000,4,0),IF($I$6=0%,VLOOKUP($H858,TSギフト商品コード!$A$2:$H$10000,4,0),IF($I$6=3%,VLOOKUP($H858,TSギフト商品コード!$A$2:$H$10000,5,0),IF($I$6=5%,VLOOKUP($H858,TSギフト商品コード!$A$2:$H$10000,6,0),IF($I$6=10%,VLOOKUP($H858,TSギフト商品コード!$A$2:$H$10000,7,0),""))))))</f>
        <v/>
      </c>
      <c r="Y858" s="34"/>
      <c r="Z858" s="34"/>
      <c r="AA858" s="34"/>
      <c r="AB858" s="34"/>
      <c r="AC858" s="34"/>
      <c r="AD858" s="34"/>
      <c r="AE858" s="34"/>
      <c r="AF858" s="34"/>
      <c r="AG858" s="34"/>
      <c r="AH858" s="34"/>
      <c r="AI858" s="34"/>
      <c r="AJ858" s="34"/>
      <c r="AK858" s="34"/>
      <c r="AL858" s="34"/>
      <c r="AM858" s="34"/>
      <c r="AN858" s="34"/>
      <c r="AO858" s="34"/>
      <c r="AP858" s="34"/>
      <c r="AQ858" s="34"/>
      <c r="AR858" s="34"/>
      <c r="AS858" s="34"/>
      <c r="AT858" s="34"/>
      <c r="AU858" s="34"/>
      <c r="AV858" s="34"/>
      <c r="AW858" s="34"/>
      <c r="AX858" s="34"/>
      <c r="AY858" s="34"/>
      <c r="AZ858" s="34"/>
      <c r="BA858" s="34"/>
      <c r="BB858" s="34"/>
      <c r="BC858" s="34"/>
      <c r="BD858" s="34"/>
      <c r="BE858" s="34"/>
      <c r="BF858" s="34"/>
      <c r="BG858" s="34"/>
      <c r="BH858" s="34"/>
      <c r="BI858" s="34"/>
    </row>
    <row r="859" spans="1:61" s="183" customFormat="1" ht="20.100000000000001" customHeight="1" x14ac:dyDescent="0.15">
      <c r="A859" s="213">
        <v>849</v>
      </c>
      <c r="B859" s="136"/>
      <c r="C859" s="258"/>
      <c r="D859" s="258"/>
      <c r="E859" s="258"/>
      <c r="F859" s="258"/>
      <c r="G859" s="4"/>
      <c r="H859" s="5"/>
      <c r="I859" s="212"/>
      <c r="J859" s="254" t="str">
        <f>IF($H859="","",VLOOKUP($H859,TSギフト商品コード!$A$1:$H$10000,2,0))</f>
        <v/>
      </c>
      <c r="K859" s="184" t="str">
        <f>IF($H859="","",IF(EXACT(ASC(VLOOKUP($H859,TSギフト商品コード!$A$1:$H$10000,8,0)),1),VLOOKUP($H859,TSギフト商品コード!$A$1:$H$10000,3,0),ROUNDDOWN((1-$I$6)*VLOOKUP($H859,TSギフト商品コード!$A$1:$H$10000,3,0),0)))</f>
        <v/>
      </c>
      <c r="L859" s="185" t="str">
        <f t="shared" si="13"/>
        <v/>
      </c>
      <c r="M859" s="288"/>
      <c r="N859" s="5"/>
      <c r="O859" s="5"/>
      <c r="P859" s="5"/>
      <c r="Q859" s="5"/>
      <c r="R859" s="256"/>
      <c r="S859" s="256"/>
      <c r="T859" s="5"/>
      <c r="U859" s="5"/>
      <c r="V859" s="265"/>
      <c r="W859" s="34"/>
      <c r="X859" s="211" t="str">
        <f>IF($H859="","",IF(EXACT(ASC(VLOOKUP($H859,TSギフト商品コード!$A$2:$H$10000,8,0)),1),VLOOKUP($H859,TSギフト商品コード!$A$2:$H$10000,4,0),IF($I$6=0%,VLOOKUP($H859,TSギフト商品コード!$A$2:$H$10000,4,0),IF($I$6=3%,VLOOKUP($H859,TSギフト商品コード!$A$2:$H$10000,5,0),IF($I$6=5%,VLOOKUP($H859,TSギフト商品コード!$A$2:$H$10000,6,0),IF($I$6=10%,VLOOKUP($H859,TSギフト商品コード!$A$2:$H$10000,7,0),""))))))</f>
        <v/>
      </c>
      <c r="Y859" s="34"/>
      <c r="Z859" s="34"/>
      <c r="AA859" s="34"/>
      <c r="AB859" s="34"/>
      <c r="AC859" s="34"/>
      <c r="AD859" s="34"/>
      <c r="AE859" s="34"/>
      <c r="AF859" s="34"/>
      <c r="AG859" s="34"/>
      <c r="AH859" s="34"/>
      <c r="AI859" s="34"/>
      <c r="AJ859" s="34"/>
      <c r="AK859" s="34"/>
      <c r="AL859" s="34"/>
      <c r="AM859" s="34"/>
      <c r="AN859" s="34"/>
      <c r="AO859" s="34"/>
      <c r="AP859" s="34"/>
      <c r="AQ859" s="34"/>
      <c r="AR859" s="34"/>
      <c r="AS859" s="34"/>
      <c r="AT859" s="34"/>
      <c r="AU859" s="34"/>
      <c r="AV859" s="34"/>
      <c r="AW859" s="34"/>
      <c r="AX859" s="34"/>
      <c r="AY859" s="34"/>
      <c r="AZ859" s="34"/>
      <c r="BA859" s="34"/>
      <c r="BB859" s="34"/>
      <c r="BC859" s="34"/>
      <c r="BD859" s="34"/>
      <c r="BE859" s="34"/>
      <c r="BF859" s="34"/>
      <c r="BG859" s="34"/>
      <c r="BH859" s="34"/>
      <c r="BI859" s="34"/>
    </row>
    <row r="860" spans="1:61" s="183" customFormat="1" ht="20.100000000000001" customHeight="1" x14ac:dyDescent="0.15">
      <c r="A860" s="213">
        <v>850</v>
      </c>
      <c r="B860" s="136"/>
      <c r="C860" s="258"/>
      <c r="D860" s="258"/>
      <c r="E860" s="258"/>
      <c r="F860" s="258"/>
      <c r="G860" s="4"/>
      <c r="H860" s="5"/>
      <c r="I860" s="212"/>
      <c r="J860" s="254" t="str">
        <f>IF($H860="","",VLOOKUP($H860,TSギフト商品コード!$A$1:$H$10000,2,0))</f>
        <v/>
      </c>
      <c r="K860" s="184" t="str">
        <f>IF($H860="","",IF(EXACT(ASC(VLOOKUP($H860,TSギフト商品コード!$A$1:$H$10000,8,0)),1),VLOOKUP($H860,TSギフト商品コード!$A$1:$H$10000,3,0),ROUNDDOWN((1-$I$6)*VLOOKUP($H860,TSギフト商品コード!$A$1:$H$10000,3,0),0)))</f>
        <v/>
      </c>
      <c r="L860" s="185" t="str">
        <f t="shared" si="13"/>
        <v/>
      </c>
      <c r="M860" s="288"/>
      <c r="N860" s="5"/>
      <c r="O860" s="5"/>
      <c r="P860" s="5"/>
      <c r="Q860" s="5"/>
      <c r="R860" s="256"/>
      <c r="S860" s="256"/>
      <c r="T860" s="5"/>
      <c r="U860" s="5"/>
      <c r="V860" s="265"/>
      <c r="W860" s="34"/>
      <c r="X860" s="211" t="str">
        <f>IF($H860="","",IF(EXACT(ASC(VLOOKUP($H860,TSギフト商品コード!$A$2:$H$10000,8,0)),1),VLOOKUP($H860,TSギフト商品コード!$A$2:$H$10000,4,0),IF($I$6=0%,VLOOKUP($H860,TSギフト商品コード!$A$2:$H$10000,4,0),IF($I$6=3%,VLOOKUP($H860,TSギフト商品コード!$A$2:$H$10000,5,0),IF($I$6=5%,VLOOKUP($H860,TSギフト商品コード!$A$2:$H$10000,6,0),IF($I$6=10%,VLOOKUP($H860,TSギフト商品コード!$A$2:$H$10000,7,0),""))))))</f>
        <v/>
      </c>
      <c r="Y860" s="34"/>
      <c r="Z860" s="34"/>
      <c r="AA860" s="34"/>
      <c r="AB860" s="34"/>
      <c r="AC860" s="34"/>
      <c r="AD860" s="34"/>
      <c r="AE860" s="34"/>
      <c r="AF860" s="34"/>
      <c r="AG860" s="34"/>
      <c r="AH860" s="34"/>
      <c r="AI860" s="34"/>
      <c r="AJ860" s="34"/>
      <c r="AK860" s="34"/>
      <c r="AL860" s="34"/>
      <c r="AM860" s="34"/>
      <c r="AN860" s="34"/>
      <c r="AO860" s="34"/>
      <c r="AP860" s="34"/>
      <c r="AQ860" s="34"/>
      <c r="AR860" s="34"/>
      <c r="AS860" s="34"/>
      <c r="AT860" s="34"/>
      <c r="AU860" s="34"/>
      <c r="AV860" s="34"/>
      <c r="AW860" s="34"/>
      <c r="AX860" s="34"/>
      <c r="AY860" s="34"/>
      <c r="AZ860" s="34"/>
      <c r="BA860" s="34"/>
      <c r="BB860" s="34"/>
      <c r="BC860" s="34"/>
      <c r="BD860" s="34"/>
      <c r="BE860" s="34"/>
      <c r="BF860" s="34"/>
      <c r="BG860" s="34"/>
      <c r="BH860" s="34"/>
      <c r="BI860" s="34"/>
    </row>
    <row r="861" spans="1:61" s="183" customFormat="1" ht="20.100000000000001" customHeight="1" x14ac:dyDescent="0.15">
      <c r="A861" s="213">
        <v>851</v>
      </c>
      <c r="B861" s="136"/>
      <c r="C861" s="258"/>
      <c r="D861" s="258"/>
      <c r="E861" s="258"/>
      <c r="F861" s="258"/>
      <c r="G861" s="4"/>
      <c r="H861" s="5"/>
      <c r="I861" s="212"/>
      <c r="J861" s="254" t="str">
        <f>IF($H861="","",VLOOKUP($H861,TSギフト商品コード!$A$1:$H$10000,2,0))</f>
        <v/>
      </c>
      <c r="K861" s="184" t="str">
        <f>IF($H861="","",IF(EXACT(ASC(VLOOKUP($H861,TSギフト商品コード!$A$1:$H$10000,8,0)),1),VLOOKUP($H861,TSギフト商品コード!$A$1:$H$10000,3,0),ROUNDDOWN((1-$I$6)*VLOOKUP($H861,TSギフト商品コード!$A$1:$H$10000,3,0),0)))</f>
        <v/>
      </c>
      <c r="L861" s="185" t="str">
        <f t="shared" si="13"/>
        <v/>
      </c>
      <c r="M861" s="288"/>
      <c r="N861" s="5"/>
      <c r="O861" s="5"/>
      <c r="P861" s="5"/>
      <c r="Q861" s="5"/>
      <c r="R861" s="256"/>
      <c r="S861" s="256"/>
      <c r="T861" s="5"/>
      <c r="U861" s="5"/>
      <c r="V861" s="265"/>
      <c r="W861" s="34"/>
      <c r="X861" s="211" t="str">
        <f>IF($H861="","",IF(EXACT(ASC(VLOOKUP($H861,TSギフト商品コード!$A$2:$H$10000,8,0)),1),VLOOKUP($H861,TSギフト商品コード!$A$2:$H$10000,4,0),IF($I$6=0%,VLOOKUP($H861,TSギフト商品コード!$A$2:$H$10000,4,0),IF($I$6=3%,VLOOKUP($H861,TSギフト商品コード!$A$2:$H$10000,5,0),IF($I$6=5%,VLOOKUP($H861,TSギフト商品コード!$A$2:$H$10000,6,0),IF($I$6=10%,VLOOKUP($H861,TSギフト商品コード!$A$2:$H$10000,7,0),""))))))</f>
        <v/>
      </c>
      <c r="Y861" s="34"/>
      <c r="Z861" s="34"/>
      <c r="AA861" s="34"/>
      <c r="AB861" s="34"/>
      <c r="AC861" s="34"/>
      <c r="AD861" s="34"/>
      <c r="AE861" s="34"/>
      <c r="AF861" s="34"/>
      <c r="AG861" s="34"/>
      <c r="AH861" s="34"/>
      <c r="AI861" s="34"/>
      <c r="AJ861" s="34"/>
      <c r="AK861" s="34"/>
      <c r="AL861" s="34"/>
      <c r="AM861" s="34"/>
      <c r="AN861" s="34"/>
      <c r="AO861" s="34"/>
      <c r="AP861" s="34"/>
      <c r="AQ861" s="34"/>
      <c r="AR861" s="34"/>
      <c r="AS861" s="34"/>
      <c r="AT861" s="34"/>
      <c r="AU861" s="34"/>
      <c r="AV861" s="34"/>
      <c r="AW861" s="34"/>
      <c r="AX861" s="34"/>
      <c r="AY861" s="34"/>
      <c r="AZ861" s="34"/>
      <c r="BA861" s="34"/>
      <c r="BB861" s="34"/>
      <c r="BC861" s="34"/>
      <c r="BD861" s="34"/>
      <c r="BE861" s="34"/>
      <c r="BF861" s="34"/>
      <c r="BG861" s="34"/>
      <c r="BH861" s="34"/>
      <c r="BI861" s="34"/>
    </row>
    <row r="862" spans="1:61" s="183" customFormat="1" ht="20.100000000000001" customHeight="1" x14ac:dyDescent="0.15">
      <c r="A862" s="213">
        <v>852</v>
      </c>
      <c r="B862" s="136"/>
      <c r="C862" s="258"/>
      <c r="D862" s="258"/>
      <c r="E862" s="258"/>
      <c r="F862" s="258"/>
      <c r="G862" s="4"/>
      <c r="H862" s="5"/>
      <c r="I862" s="212"/>
      <c r="J862" s="254" t="str">
        <f>IF($H862="","",VLOOKUP($H862,TSギフト商品コード!$A$1:$H$10000,2,0))</f>
        <v/>
      </c>
      <c r="K862" s="184" t="str">
        <f>IF($H862="","",IF(EXACT(ASC(VLOOKUP($H862,TSギフト商品コード!$A$1:$H$10000,8,0)),1),VLOOKUP($H862,TSギフト商品コード!$A$1:$H$10000,3,0),ROUNDDOWN((1-$I$6)*VLOOKUP($H862,TSギフト商品コード!$A$1:$H$10000,3,0),0)))</f>
        <v/>
      </c>
      <c r="L862" s="185" t="str">
        <f t="shared" si="13"/>
        <v/>
      </c>
      <c r="M862" s="288"/>
      <c r="N862" s="5"/>
      <c r="O862" s="5"/>
      <c r="P862" s="5"/>
      <c r="Q862" s="5"/>
      <c r="R862" s="256"/>
      <c r="S862" s="256"/>
      <c r="T862" s="5"/>
      <c r="U862" s="5"/>
      <c r="V862" s="265"/>
      <c r="W862" s="34"/>
      <c r="X862" s="211" t="str">
        <f>IF($H862="","",IF(EXACT(ASC(VLOOKUP($H862,TSギフト商品コード!$A$2:$H$10000,8,0)),1),VLOOKUP($H862,TSギフト商品コード!$A$2:$H$10000,4,0),IF($I$6=0%,VLOOKUP($H862,TSギフト商品コード!$A$2:$H$10000,4,0),IF($I$6=3%,VLOOKUP($H862,TSギフト商品コード!$A$2:$H$10000,5,0),IF($I$6=5%,VLOOKUP($H862,TSギフト商品コード!$A$2:$H$10000,6,0),IF($I$6=10%,VLOOKUP($H862,TSギフト商品コード!$A$2:$H$10000,7,0),""))))))</f>
        <v/>
      </c>
      <c r="Y862" s="34"/>
      <c r="Z862" s="34"/>
      <c r="AA862" s="34"/>
      <c r="AB862" s="34"/>
      <c r="AC862" s="34"/>
      <c r="AD862" s="34"/>
      <c r="AE862" s="34"/>
      <c r="AF862" s="34"/>
      <c r="AG862" s="34"/>
      <c r="AH862" s="34"/>
      <c r="AI862" s="34"/>
      <c r="AJ862" s="34"/>
      <c r="AK862" s="34"/>
      <c r="AL862" s="34"/>
      <c r="AM862" s="34"/>
      <c r="AN862" s="34"/>
      <c r="AO862" s="34"/>
      <c r="AP862" s="34"/>
      <c r="AQ862" s="34"/>
      <c r="AR862" s="34"/>
      <c r="AS862" s="34"/>
      <c r="AT862" s="34"/>
      <c r="AU862" s="34"/>
      <c r="AV862" s="34"/>
      <c r="AW862" s="34"/>
      <c r="AX862" s="34"/>
      <c r="AY862" s="34"/>
      <c r="AZ862" s="34"/>
      <c r="BA862" s="34"/>
      <c r="BB862" s="34"/>
      <c r="BC862" s="34"/>
      <c r="BD862" s="34"/>
      <c r="BE862" s="34"/>
      <c r="BF862" s="34"/>
      <c r="BG862" s="34"/>
      <c r="BH862" s="34"/>
      <c r="BI862" s="34"/>
    </row>
    <row r="863" spans="1:61" s="183" customFormat="1" ht="20.100000000000001" customHeight="1" x14ac:dyDescent="0.15">
      <c r="A863" s="213">
        <v>853</v>
      </c>
      <c r="B863" s="136"/>
      <c r="C863" s="258"/>
      <c r="D863" s="258"/>
      <c r="E863" s="258"/>
      <c r="F863" s="258"/>
      <c r="G863" s="4"/>
      <c r="H863" s="5"/>
      <c r="I863" s="212"/>
      <c r="J863" s="254" t="str">
        <f>IF($H863="","",VLOOKUP($H863,TSギフト商品コード!$A$1:$H$10000,2,0))</f>
        <v/>
      </c>
      <c r="K863" s="184" t="str">
        <f>IF($H863="","",IF(EXACT(ASC(VLOOKUP($H863,TSギフト商品コード!$A$1:$H$10000,8,0)),1),VLOOKUP($H863,TSギフト商品コード!$A$1:$H$10000,3,0),ROUNDDOWN((1-$I$6)*VLOOKUP($H863,TSギフト商品コード!$A$1:$H$10000,3,0),0)))</f>
        <v/>
      </c>
      <c r="L863" s="185" t="str">
        <f t="shared" si="13"/>
        <v/>
      </c>
      <c r="M863" s="288"/>
      <c r="N863" s="5"/>
      <c r="O863" s="5"/>
      <c r="P863" s="5"/>
      <c r="Q863" s="5"/>
      <c r="R863" s="256"/>
      <c r="S863" s="256"/>
      <c r="T863" s="5"/>
      <c r="U863" s="5"/>
      <c r="V863" s="265"/>
      <c r="W863" s="34"/>
      <c r="X863" s="211" t="str">
        <f>IF($H863="","",IF(EXACT(ASC(VLOOKUP($H863,TSギフト商品コード!$A$2:$H$10000,8,0)),1),VLOOKUP($H863,TSギフト商品コード!$A$2:$H$10000,4,0),IF($I$6=0%,VLOOKUP($H863,TSギフト商品コード!$A$2:$H$10000,4,0),IF($I$6=3%,VLOOKUP($H863,TSギフト商品コード!$A$2:$H$10000,5,0),IF($I$6=5%,VLOOKUP($H863,TSギフト商品コード!$A$2:$H$10000,6,0),IF($I$6=10%,VLOOKUP($H863,TSギフト商品コード!$A$2:$H$10000,7,0),""))))))</f>
        <v/>
      </c>
      <c r="Y863" s="34"/>
      <c r="Z863" s="34"/>
      <c r="AA863" s="34"/>
      <c r="AB863" s="34"/>
      <c r="AC863" s="34"/>
      <c r="AD863" s="34"/>
      <c r="AE863" s="34"/>
      <c r="AF863" s="34"/>
      <c r="AG863" s="34"/>
      <c r="AH863" s="34"/>
      <c r="AI863" s="34"/>
      <c r="AJ863" s="34"/>
      <c r="AK863" s="34"/>
      <c r="AL863" s="34"/>
      <c r="AM863" s="34"/>
      <c r="AN863" s="34"/>
      <c r="AO863" s="34"/>
      <c r="AP863" s="34"/>
      <c r="AQ863" s="34"/>
      <c r="AR863" s="34"/>
      <c r="AS863" s="34"/>
      <c r="AT863" s="34"/>
      <c r="AU863" s="34"/>
      <c r="AV863" s="34"/>
      <c r="AW863" s="34"/>
      <c r="AX863" s="34"/>
      <c r="AY863" s="34"/>
      <c r="AZ863" s="34"/>
      <c r="BA863" s="34"/>
      <c r="BB863" s="34"/>
      <c r="BC863" s="34"/>
      <c r="BD863" s="34"/>
      <c r="BE863" s="34"/>
      <c r="BF863" s="34"/>
      <c r="BG863" s="34"/>
      <c r="BH863" s="34"/>
      <c r="BI863" s="34"/>
    </row>
    <row r="864" spans="1:61" s="183" customFormat="1" ht="20.100000000000001" customHeight="1" x14ac:dyDescent="0.15">
      <c r="A864" s="213">
        <v>854</v>
      </c>
      <c r="B864" s="136"/>
      <c r="C864" s="258"/>
      <c r="D864" s="258"/>
      <c r="E864" s="258"/>
      <c r="F864" s="258"/>
      <c r="G864" s="4"/>
      <c r="H864" s="5"/>
      <c r="I864" s="212"/>
      <c r="J864" s="254" t="str">
        <f>IF($H864="","",VLOOKUP($H864,TSギフト商品コード!$A$1:$H$10000,2,0))</f>
        <v/>
      </c>
      <c r="K864" s="184" t="str">
        <f>IF($H864="","",IF(EXACT(ASC(VLOOKUP($H864,TSギフト商品コード!$A$1:$H$10000,8,0)),1),VLOOKUP($H864,TSギフト商品コード!$A$1:$H$10000,3,0),ROUNDDOWN((1-$I$6)*VLOOKUP($H864,TSギフト商品コード!$A$1:$H$10000,3,0),0)))</f>
        <v/>
      </c>
      <c r="L864" s="185" t="str">
        <f t="shared" si="13"/>
        <v/>
      </c>
      <c r="M864" s="288"/>
      <c r="N864" s="5"/>
      <c r="O864" s="5"/>
      <c r="P864" s="5"/>
      <c r="Q864" s="5"/>
      <c r="R864" s="256"/>
      <c r="S864" s="256"/>
      <c r="T864" s="5"/>
      <c r="U864" s="5"/>
      <c r="V864" s="265"/>
      <c r="W864" s="34"/>
      <c r="X864" s="211" t="str">
        <f>IF($H864="","",IF(EXACT(ASC(VLOOKUP($H864,TSギフト商品コード!$A$2:$H$10000,8,0)),1),VLOOKUP($H864,TSギフト商品コード!$A$2:$H$10000,4,0),IF($I$6=0%,VLOOKUP($H864,TSギフト商品コード!$A$2:$H$10000,4,0),IF($I$6=3%,VLOOKUP($H864,TSギフト商品コード!$A$2:$H$10000,5,0),IF($I$6=5%,VLOOKUP($H864,TSギフト商品コード!$A$2:$H$10000,6,0),IF($I$6=10%,VLOOKUP($H864,TSギフト商品コード!$A$2:$H$10000,7,0),""))))))</f>
        <v/>
      </c>
      <c r="Y864" s="34"/>
      <c r="Z864" s="34"/>
      <c r="AA864" s="34"/>
      <c r="AB864" s="34"/>
      <c r="AC864" s="34"/>
      <c r="AD864" s="34"/>
      <c r="AE864" s="34"/>
      <c r="AF864" s="34"/>
      <c r="AG864" s="34"/>
      <c r="AH864" s="34"/>
      <c r="AI864" s="34"/>
      <c r="AJ864" s="34"/>
      <c r="AK864" s="34"/>
      <c r="AL864" s="34"/>
      <c r="AM864" s="34"/>
      <c r="AN864" s="34"/>
      <c r="AO864" s="34"/>
      <c r="AP864" s="34"/>
      <c r="AQ864" s="34"/>
      <c r="AR864" s="34"/>
      <c r="AS864" s="34"/>
      <c r="AT864" s="34"/>
      <c r="AU864" s="34"/>
      <c r="AV864" s="34"/>
      <c r="AW864" s="34"/>
      <c r="AX864" s="34"/>
      <c r="AY864" s="34"/>
      <c r="AZ864" s="34"/>
      <c r="BA864" s="34"/>
      <c r="BB864" s="34"/>
      <c r="BC864" s="34"/>
      <c r="BD864" s="34"/>
      <c r="BE864" s="34"/>
      <c r="BF864" s="34"/>
      <c r="BG864" s="34"/>
      <c r="BH864" s="34"/>
      <c r="BI864" s="34"/>
    </row>
    <row r="865" spans="1:61" s="183" customFormat="1" ht="20.100000000000001" customHeight="1" x14ac:dyDescent="0.15">
      <c r="A865" s="213">
        <v>855</v>
      </c>
      <c r="B865" s="136"/>
      <c r="C865" s="258"/>
      <c r="D865" s="258"/>
      <c r="E865" s="258"/>
      <c r="F865" s="258"/>
      <c r="G865" s="4"/>
      <c r="H865" s="5"/>
      <c r="I865" s="212"/>
      <c r="J865" s="254" t="str">
        <f>IF($H865="","",VLOOKUP($H865,TSギフト商品コード!$A$1:$H$10000,2,0))</f>
        <v/>
      </c>
      <c r="K865" s="184" t="str">
        <f>IF($H865="","",IF(EXACT(ASC(VLOOKUP($H865,TSギフト商品コード!$A$1:$H$10000,8,0)),1),VLOOKUP($H865,TSギフト商品コード!$A$1:$H$10000,3,0),ROUNDDOWN((1-$I$6)*VLOOKUP($H865,TSギフト商品コード!$A$1:$H$10000,3,0),0)))</f>
        <v/>
      </c>
      <c r="L865" s="185" t="str">
        <f t="shared" si="13"/>
        <v/>
      </c>
      <c r="M865" s="288"/>
      <c r="N865" s="5"/>
      <c r="O865" s="5"/>
      <c r="P865" s="5"/>
      <c r="Q865" s="5"/>
      <c r="R865" s="256"/>
      <c r="S865" s="256"/>
      <c r="T865" s="5"/>
      <c r="U865" s="5"/>
      <c r="V865" s="265"/>
      <c r="W865" s="34"/>
      <c r="X865" s="211" t="str">
        <f>IF($H865="","",IF(EXACT(ASC(VLOOKUP($H865,TSギフト商品コード!$A$2:$H$10000,8,0)),1),VLOOKUP($H865,TSギフト商品コード!$A$2:$H$10000,4,0),IF($I$6=0%,VLOOKUP($H865,TSギフト商品コード!$A$2:$H$10000,4,0),IF($I$6=3%,VLOOKUP($H865,TSギフト商品コード!$A$2:$H$10000,5,0),IF($I$6=5%,VLOOKUP($H865,TSギフト商品コード!$A$2:$H$10000,6,0),IF($I$6=10%,VLOOKUP($H865,TSギフト商品コード!$A$2:$H$10000,7,0),""))))))</f>
        <v/>
      </c>
      <c r="Y865" s="34"/>
      <c r="Z865" s="34"/>
      <c r="AA865" s="34"/>
      <c r="AB865" s="34"/>
      <c r="AC865" s="34"/>
      <c r="AD865" s="34"/>
      <c r="AE865" s="34"/>
      <c r="AF865" s="34"/>
      <c r="AG865" s="34"/>
      <c r="AH865" s="34"/>
      <c r="AI865" s="34"/>
      <c r="AJ865" s="34"/>
      <c r="AK865" s="34"/>
      <c r="AL865" s="34"/>
      <c r="AM865" s="34"/>
      <c r="AN865" s="34"/>
      <c r="AO865" s="34"/>
      <c r="AP865" s="34"/>
      <c r="AQ865" s="34"/>
      <c r="AR865" s="34"/>
      <c r="AS865" s="34"/>
      <c r="AT865" s="34"/>
      <c r="AU865" s="34"/>
      <c r="AV865" s="34"/>
      <c r="AW865" s="34"/>
      <c r="AX865" s="34"/>
      <c r="AY865" s="34"/>
      <c r="AZ865" s="34"/>
      <c r="BA865" s="34"/>
      <c r="BB865" s="34"/>
      <c r="BC865" s="34"/>
      <c r="BD865" s="34"/>
      <c r="BE865" s="34"/>
      <c r="BF865" s="34"/>
      <c r="BG865" s="34"/>
      <c r="BH865" s="34"/>
      <c r="BI865" s="34"/>
    </row>
    <row r="866" spans="1:61" s="183" customFormat="1" ht="20.100000000000001" customHeight="1" x14ac:dyDescent="0.15">
      <c r="A866" s="213">
        <v>856</v>
      </c>
      <c r="B866" s="136"/>
      <c r="C866" s="258"/>
      <c r="D866" s="258"/>
      <c r="E866" s="258"/>
      <c r="F866" s="258"/>
      <c r="G866" s="4"/>
      <c r="H866" s="5"/>
      <c r="I866" s="212"/>
      <c r="J866" s="254" t="str">
        <f>IF($H866="","",VLOOKUP($H866,TSギフト商品コード!$A$1:$H$10000,2,0))</f>
        <v/>
      </c>
      <c r="K866" s="184" t="str">
        <f>IF($H866="","",IF(EXACT(ASC(VLOOKUP($H866,TSギフト商品コード!$A$1:$H$10000,8,0)),1),VLOOKUP($H866,TSギフト商品コード!$A$1:$H$10000,3,0),ROUNDDOWN((1-$I$6)*VLOOKUP($H866,TSギフト商品コード!$A$1:$H$10000,3,0),0)))</f>
        <v/>
      </c>
      <c r="L866" s="185" t="str">
        <f t="shared" si="13"/>
        <v/>
      </c>
      <c r="M866" s="288"/>
      <c r="N866" s="5"/>
      <c r="O866" s="5"/>
      <c r="P866" s="5"/>
      <c r="Q866" s="5"/>
      <c r="R866" s="256"/>
      <c r="S866" s="256"/>
      <c r="T866" s="5"/>
      <c r="U866" s="5"/>
      <c r="V866" s="265"/>
      <c r="W866" s="34"/>
      <c r="X866" s="211" t="str">
        <f>IF($H866="","",IF(EXACT(ASC(VLOOKUP($H866,TSギフト商品コード!$A$2:$H$10000,8,0)),1),VLOOKUP($H866,TSギフト商品コード!$A$2:$H$10000,4,0),IF($I$6=0%,VLOOKUP($H866,TSギフト商品コード!$A$2:$H$10000,4,0),IF($I$6=3%,VLOOKUP($H866,TSギフト商品コード!$A$2:$H$10000,5,0),IF($I$6=5%,VLOOKUP($H866,TSギフト商品コード!$A$2:$H$10000,6,0),IF($I$6=10%,VLOOKUP($H866,TSギフト商品コード!$A$2:$H$10000,7,0),""))))))</f>
        <v/>
      </c>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c r="BG866" s="34"/>
      <c r="BH866" s="34"/>
      <c r="BI866" s="34"/>
    </row>
    <row r="867" spans="1:61" s="183" customFormat="1" ht="20.100000000000001" customHeight="1" x14ac:dyDescent="0.15">
      <c r="A867" s="213">
        <v>857</v>
      </c>
      <c r="B867" s="136"/>
      <c r="C867" s="258"/>
      <c r="D867" s="258"/>
      <c r="E867" s="258"/>
      <c r="F867" s="258"/>
      <c r="G867" s="4"/>
      <c r="H867" s="5"/>
      <c r="I867" s="212"/>
      <c r="J867" s="254" t="str">
        <f>IF($H867="","",VLOOKUP($H867,TSギフト商品コード!$A$1:$H$10000,2,0))</f>
        <v/>
      </c>
      <c r="K867" s="184" t="str">
        <f>IF($H867="","",IF(EXACT(ASC(VLOOKUP($H867,TSギフト商品コード!$A$1:$H$10000,8,0)),1),VLOOKUP($H867,TSギフト商品コード!$A$1:$H$10000,3,0),ROUNDDOWN((1-$I$6)*VLOOKUP($H867,TSギフト商品コード!$A$1:$H$10000,3,0),0)))</f>
        <v/>
      </c>
      <c r="L867" s="185" t="str">
        <f t="shared" si="13"/>
        <v/>
      </c>
      <c r="M867" s="288"/>
      <c r="N867" s="5"/>
      <c r="O867" s="5"/>
      <c r="P867" s="5"/>
      <c r="Q867" s="5"/>
      <c r="R867" s="256"/>
      <c r="S867" s="256"/>
      <c r="T867" s="5"/>
      <c r="U867" s="5"/>
      <c r="V867" s="265"/>
      <c r="W867" s="34"/>
      <c r="X867" s="211" t="str">
        <f>IF($H867="","",IF(EXACT(ASC(VLOOKUP($H867,TSギフト商品コード!$A$2:$H$10000,8,0)),1),VLOOKUP($H867,TSギフト商品コード!$A$2:$H$10000,4,0),IF($I$6=0%,VLOOKUP($H867,TSギフト商品コード!$A$2:$H$10000,4,0),IF($I$6=3%,VLOOKUP($H867,TSギフト商品コード!$A$2:$H$10000,5,0),IF($I$6=5%,VLOOKUP($H867,TSギフト商品コード!$A$2:$H$10000,6,0),IF($I$6=10%,VLOOKUP($H867,TSギフト商品コード!$A$2:$H$10000,7,0),""))))))</f>
        <v/>
      </c>
      <c r="Y867" s="34"/>
      <c r="Z867" s="34"/>
      <c r="AA867" s="34"/>
      <c r="AB867" s="34"/>
      <c r="AC867" s="34"/>
      <c r="AD867" s="34"/>
      <c r="AE867" s="34"/>
      <c r="AF867" s="34"/>
      <c r="AG867" s="34"/>
      <c r="AH867" s="34"/>
      <c r="AI867" s="34"/>
      <c r="AJ867" s="34"/>
      <c r="AK867" s="34"/>
      <c r="AL867" s="34"/>
      <c r="AM867" s="34"/>
      <c r="AN867" s="34"/>
      <c r="AO867" s="34"/>
      <c r="AP867" s="34"/>
      <c r="AQ867" s="34"/>
      <c r="AR867" s="34"/>
      <c r="AS867" s="34"/>
      <c r="AT867" s="34"/>
      <c r="AU867" s="34"/>
      <c r="AV867" s="34"/>
      <c r="AW867" s="34"/>
      <c r="AX867" s="34"/>
      <c r="AY867" s="34"/>
      <c r="AZ867" s="34"/>
      <c r="BA867" s="34"/>
      <c r="BB867" s="34"/>
      <c r="BC867" s="34"/>
      <c r="BD867" s="34"/>
      <c r="BE867" s="34"/>
      <c r="BF867" s="34"/>
      <c r="BG867" s="34"/>
      <c r="BH867" s="34"/>
      <c r="BI867" s="34"/>
    </row>
    <row r="868" spans="1:61" s="183" customFormat="1" ht="20.100000000000001" customHeight="1" x14ac:dyDescent="0.15">
      <c r="A868" s="213">
        <v>858</v>
      </c>
      <c r="B868" s="136"/>
      <c r="C868" s="258"/>
      <c r="D868" s="258"/>
      <c r="E868" s="258"/>
      <c r="F868" s="258"/>
      <c r="G868" s="4"/>
      <c r="H868" s="5"/>
      <c r="I868" s="212"/>
      <c r="J868" s="254" t="str">
        <f>IF($H868="","",VLOOKUP($H868,TSギフト商品コード!$A$1:$H$10000,2,0))</f>
        <v/>
      </c>
      <c r="K868" s="184" t="str">
        <f>IF($H868="","",IF(EXACT(ASC(VLOOKUP($H868,TSギフト商品コード!$A$1:$H$10000,8,0)),1),VLOOKUP($H868,TSギフト商品コード!$A$1:$H$10000,3,0),ROUNDDOWN((1-$I$6)*VLOOKUP($H868,TSギフト商品コード!$A$1:$H$10000,3,0),0)))</f>
        <v/>
      </c>
      <c r="L868" s="185" t="str">
        <f t="shared" si="13"/>
        <v/>
      </c>
      <c r="M868" s="288"/>
      <c r="N868" s="5"/>
      <c r="O868" s="5"/>
      <c r="P868" s="5"/>
      <c r="Q868" s="5"/>
      <c r="R868" s="256"/>
      <c r="S868" s="256"/>
      <c r="T868" s="5"/>
      <c r="U868" s="5"/>
      <c r="V868" s="265"/>
      <c r="W868" s="34"/>
      <c r="X868" s="211" t="str">
        <f>IF($H868="","",IF(EXACT(ASC(VLOOKUP($H868,TSギフト商品コード!$A$2:$H$10000,8,0)),1),VLOOKUP($H868,TSギフト商品コード!$A$2:$H$10000,4,0),IF($I$6=0%,VLOOKUP($H868,TSギフト商品コード!$A$2:$H$10000,4,0),IF($I$6=3%,VLOOKUP($H868,TSギフト商品コード!$A$2:$H$10000,5,0),IF($I$6=5%,VLOOKUP($H868,TSギフト商品コード!$A$2:$H$10000,6,0),IF($I$6=10%,VLOOKUP($H868,TSギフト商品コード!$A$2:$H$10000,7,0),""))))))</f>
        <v/>
      </c>
      <c r="Y868" s="34"/>
      <c r="Z868" s="34"/>
      <c r="AA868" s="34"/>
      <c r="AB868" s="34"/>
      <c r="AC868" s="34"/>
      <c r="AD868" s="34"/>
      <c r="AE868" s="34"/>
      <c r="AF868" s="34"/>
      <c r="AG868" s="34"/>
      <c r="AH868" s="34"/>
      <c r="AI868" s="34"/>
      <c r="AJ868" s="34"/>
      <c r="AK868" s="34"/>
      <c r="AL868" s="34"/>
      <c r="AM868" s="34"/>
      <c r="AN868" s="34"/>
      <c r="AO868" s="34"/>
      <c r="AP868" s="34"/>
      <c r="AQ868" s="34"/>
      <c r="AR868" s="34"/>
      <c r="AS868" s="34"/>
      <c r="AT868" s="34"/>
      <c r="AU868" s="34"/>
      <c r="AV868" s="34"/>
      <c r="AW868" s="34"/>
      <c r="AX868" s="34"/>
      <c r="AY868" s="34"/>
      <c r="AZ868" s="34"/>
      <c r="BA868" s="34"/>
      <c r="BB868" s="34"/>
      <c r="BC868" s="34"/>
      <c r="BD868" s="34"/>
      <c r="BE868" s="34"/>
      <c r="BF868" s="34"/>
      <c r="BG868" s="34"/>
      <c r="BH868" s="34"/>
      <c r="BI868" s="34"/>
    </row>
    <row r="869" spans="1:61" s="183" customFormat="1" ht="20.100000000000001" customHeight="1" x14ac:dyDescent="0.15">
      <c r="A869" s="213">
        <v>859</v>
      </c>
      <c r="B869" s="136"/>
      <c r="C869" s="258"/>
      <c r="D869" s="258"/>
      <c r="E869" s="258"/>
      <c r="F869" s="258"/>
      <c r="G869" s="4"/>
      <c r="H869" s="5"/>
      <c r="I869" s="212"/>
      <c r="J869" s="254" t="str">
        <f>IF($H869="","",VLOOKUP($H869,TSギフト商品コード!$A$1:$H$10000,2,0))</f>
        <v/>
      </c>
      <c r="K869" s="184" t="str">
        <f>IF($H869="","",IF(EXACT(ASC(VLOOKUP($H869,TSギフト商品コード!$A$1:$H$10000,8,0)),1),VLOOKUP($H869,TSギフト商品コード!$A$1:$H$10000,3,0),ROUNDDOWN((1-$I$6)*VLOOKUP($H869,TSギフト商品コード!$A$1:$H$10000,3,0),0)))</f>
        <v/>
      </c>
      <c r="L869" s="185" t="str">
        <f t="shared" si="13"/>
        <v/>
      </c>
      <c r="M869" s="288"/>
      <c r="N869" s="5"/>
      <c r="O869" s="5"/>
      <c r="P869" s="5"/>
      <c r="Q869" s="5"/>
      <c r="R869" s="256"/>
      <c r="S869" s="256"/>
      <c r="T869" s="5"/>
      <c r="U869" s="5"/>
      <c r="V869" s="265"/>
      <c r="W869" s="34"/>
      <c r="X869" s="211" t="str">
        <f>IF($H869="","",IF(EXACT(ASC(VLOOKUP($H869,TSギフト商品コード!$A$2:$H$10000,8,0)),1),VLOOKUP($H869,TSギフト商品コード!$A$2:$H$10000,4,0),IF($I$6=0%,VLOOKUP($H869,TSギフト商品コード!$A$2:$H$10000,4,0),IF($I$6=3%,VLOOKUP($H869,TSギフト商品コード!$A$2:$H$10000,5,0),IF($I$6=5%,VLOOKUP($H869,TSギフト商品コード!$A$2:$H$10000,6,0),IF($I$6=10%,VLOOKUP($H869,TSギフト商品コード!$A$2:$H$10000,7,0),""))))))</f>
        <v/>
      </c>
      <c r="Y869" s="34"/>
      <c r="Z869" s="34"/>
      <c r="AA869" s="34"/>
      <c r="AB869" s="34"/>
      <c r="AC869" s="34"/>
      <c r="AD869" s="34"/>
      <c r="AE869" s="34"/>
      <c r="AF869" s="34"/>
      <c r="AG869" s="34"/>
      <c r="AH869" s="34"/>
      <c r="AI869" s="34"/>
      <c r="AJ869" s="34"/>
      <c r="AK869" s="34"/>
      <c r="AL869" s="34"/>
      <c r="AM869" s="34"/>
      <c r="AN869" s="34"/>
      <c r="AO869" s="34"/>
      <c r="AP869" s="34"/>
      <c r="AQ869" s="34"/>
      <c r="AR869" s="34"/>
      <c r="AS869" s="34"/>
      <c r="AT869" s="34"/>
      <c r="AU869" s="34"/>
      <c r="AV869" s="34"/>
      <c r="AW869" s="34"/>
      <c r="AX869" s="34"/>
      <c r="AY869" s="34"/>
      <c r="AZ869" s="34"/>
      <c r="BA869" s="34"/>
      <c r="BB869" s="34"/>
      <c r="BC869" s="34"/>
      <c r="BD869" s="34"/>
      <c r="BE869" s="34"/>
      <c r="BF869" s="34"/>
      <c r="BG869" s="34"/>
      <c r="BH869" s="34"/>
      <c r="BI869" s="34"/>
    </row>
    <row r="870" spans="1:61" s="183" customFormat="1" ht="20.100000000000001" customHeight="1" x14ac:dyDescent="0.15">
      <c r="A870" s="213">
        <v>860</v>
      </c>
      <c r="B870" s="136"/>
      <c r="C870" s="258"/>
      <c r="D870" s="258"/>
      <c r="E870" s="258"/>
      <c r="F870" s="258"/>
      <c r="G870" s="4"/>
      <c r="H870" s="5"/>
      <c r="I870" s="212"/>
      <c r="J870" s="254" t="str">
        <f>IF($H870="","",VLOOKUP($H870,TSギフト商品コード!$A$1:$H$10000,2,0))</f>
        <v/>
      </c>
      <c r="K870" s="184" t="str">
        <f>IF($H870="","",IF(EXACT(ASC(VLOOKUP($H870,TSギフト商品コード!$A$1:$H$10000,8,0)),1),VLOOKUP($H870,TSギフト商品コード!$A$1:$H$10000,3,0),ROUNDDOWN((1-$I$6)*VLOOKUP($H870,TSギフト商品コード!$A$1:$H$10000,3,0),0)))</f>
        <v/>
      </c>
      <c r="L870" s="185" t="str">
        <f t="shared" si="13"/>
        <v/>
      </c>
      <c r="M870" s="288"/>
      <c r="N870" s="5"/>
      <c r="O870" s="5"/>
      <c r="P870" s="5"/>
      <c r="Q870" s="5"/>
      <c r="R870" s="256"/>
      <c r="S870" s="256"/>
      <c r="T870" s="5"/>
      <c r="U870" s="5"/>
      <c r="V870" s="265"/>
      <c r="W870" s="34"/>
      <c r="X870" s="211" t="str">
        <f>IF($H870="","",IF(EXACT(ASC(VLOOKUP($H870,TSギフト商品コード!$A$2:$H$10000,8,0)),1),VLOOKUP($H870,TSギフト商品コード!$A$2:$H$10000,4,0),IF($I$6=0%,VLOOKUP($H870,TSギフト商品コード!$A$2:$H$10000,4,0),IF($I$6=3%,VLOOKUP($H870,TSギフト商品コード!$A$2:$H$10000,5,0),IF($I$6=5%,VLOOKUP($H870,TSギフト商品コード!$A$2:$H$10000,6,0),IF($I$6=10%,VLOOKUP($H870,TSギフト商品コード!$A$2:$H$10000,7,0),""))))))</f>
        <v/>
      </c>
      <c r="Y870" s="34"/>
      <c r="Z870" s="34"/>
      <c r="AA870" s="34"/>
      <c r="AB870" s="34"/>
      <c r="AC870" s="34"/>
      <c r="AD870" s="34"/>
      <c r="AE870" s="34"/>
      <c r="AF870" s="34"/>
      <c r="AG870" s="34"/>
      <c r="AH870" s="34"/>
      <c r="AI870" s="34"/>
      <c r="AJ870" s="34"/>
      <c r="AK870" s="34"/>
      <c r="AL870" s="34"/>
      <c r="AM870" s="34"/>
      <c r="AN870" s="34"/>
      <c r="AO870" s="34"/>
      <c r="AP870" s="34"/>
      <c r="AQ870" s="34"/>
      <c r="AR870" s="34"/>
      <c r="AS870" s="34"/>
      <c r="AT870" s="34"/>
      <c r="AU870" s="34"/>
      <c r="AV870" s="34"/>
      <c r="AW870" s="34"/>
      <c r="AX870" s="34"/>
      <c r="AY870" s="34"/>
      <c r="AZ870" s="34"/>
      <c r="BA870" s="34"/>
      <c r="BB870" s="34"/>
      <c r="BC870" s="34"/>
      <c r="BD870" s="34"/>
      <c r="BE870" s="34"/>
      <c r="BF870" s="34"/>
      <c r="BG870" s="34"/>
      <c r="BH870" s="34"/>
      <c r="BI870" s="34"/>
    </row>
    <row r="871" spans="1:61" s="183" customFormat="1" ht="20.100000000000001" customHeight="1" x14ac:dyDescent="0.15">
      <c r="A871" s="213">
        <v>861</v>
      </c>
      <c r="B871" s="136"/>
      <c r="C871" s="258"/>
      <c r="D871" s="258"/>
      <c r="E871" s="258"/>
      <c r="F871" s="258"/>
      <c r="G871" s="4"/>
      <c r="H871" s="5"/>
      <c r="I871" s="212"/>
      <c r="J871" s="254" t="str">
        <f>IF($H871="","",VLOOKUP($H871,TSギフト商品コード!$A$1:$H$10000,2,0))</f>
        <v/>
      </c>
      <c r="K871" s="184" t="str">
        <f>IF($H871="","",IF(EXACT(ASC(VLOOKUP($H871,TSギフト商品コード!$A$1:$H$10000,8,0)),1),VLOOKUP($H871,TSギフト商品コード!$A$1:$H$10000,3,0),ROUNDDOWN((1-$I$6)*VLOOKUP($H871,TSギフト商品コード!$A$1:$H$10000,3,0),0)))</f>
        <v/>
      </c>
      <c r="L871" s="185" t="str">
        <f t="shared" si="13"/>
        <v/>
      </c>
      <c r="M871" s="288"/>
      <c r="N871" s="5"/>
      <c r="O871" s="5"/>
      <c r="P871" s="5"/>
      <c r="Q871" s="5"/>
      <c r="R871" s="256"/>
      <c r="S871" s="256"/>
      <c r="T871" s="5"/>
      <c r="U871" s="5"/>
      <c r="V871" s="265"/>
      <c r="W871" s="34"/>
      <c r="X871" s="211" t="str">
        <f>IF($H871="","",IF(EXACT(ASC(VLOOKUP($H871,TSギフト商品コード!$A$2:$H$10000,8,0)),1),VLOOKUP($H871,TSギフト商品コード!$A$2:$H$10000,4,0),IF($I$6=0%,VLOOKUP($H871,TSギフト商品コード!$A$2:$H$10000,4,0),IF($I$6=3%,VLOOKUP($H871,TSギフト商品コード!$A$2:$H$10000,5,0),IF($I$6=5%,VLOOKUP($H871,TSギフト商品コード!$A$2:$H$10000,6,0),IF($I$6=10%,VLOOKUP($H871,TSギフト商品コード!$A$2:$H$10000,7,0),""))))))</f>
        <v/>
      </c>
      <c r="Y871" s="34"/>
      <c r="Z871" s="34"/>
      <c r="AA871" s="34"/>
      <c r="AB871" s="34"/>
      <c r="AC871" s="34"/>
      <c r="AD871" s="34"/>
      <c r="AE871" s="34"/>
      <c r="AF871" s="34"/>
      <c r="AG871" s="34"/>
      <c r="AH871" s="34"/>
      <c r="AI871" s="34"/>
      <c r="AJ871" s="34"/>
      <c r="AK871" s="34"/>
      <c r="AL871" s="34"/>
      <c r="AM871" s="34"/>
      <c r="AN871" s="34"/>
      <c r="AO871" s="34"/>
      <c r="AP871" s="34"/>
      <c r="AQ871" s="34"/>
      <c r="AR871" s="34"/>
      <c r="AS871" s="34"/>
      <c r="AT871" s="34"/>
      <c r="AU871" s="34"/>
      <c r="AV871" s="34"/>
      <c r="AW871" s="34"/>
      <c r="AX871" s="34"/>
      <c r="AY871" s="34"/>
      <c r="AZ871" s="34"/>
      <c r="BA871" s="34"/>
      <c r="BB871" s="34"/>
      <c r="BC871" s="34"/>
      <c r="BD871" s="34"/>
      <c r="BE871" s="34"/>
      <c r="BF871" s="34"/>
      <c r="BG871" s="34"/>
      <c r="BH871" s="34"/>
      <c r="BI871" s="34"/>
    </row>
    <row r="872" spans="1:61" s="183" customFormat="1" ht="20.100000000000001" customHeight="1" x14ac:dyDescent="0.15">
      <c r="A872" s="213">
        <v>862</v>
      </c>
      <c r="B872" s="136"/>
      <c r="C872" s="258"/>
      <c r="D872" s="258"/>
      <c r="E872" s="258"/>
      <c r="F872" s="258"/>
      <c r="G872" s="4"/>
      <c r="H872" s="5"/>
      <c r="I872" s="212"/>
      <c r="J872" s="254" t="str">
        <f>IF($H872="","",VLOOKUP($H872,TSギフト商品コード!$A$1:$H$10000,2,0))</f>
        <v/>
      </c>
      <c r="K872" s="184" t="str">
        <f>IF($H872="","",IF(EXACT(ASC(VLOOKUP($H872,TSギフト商品コード!$A$1:$H$10000,8,0)),1),VLOOKUP($H872,TSギフト商品コード!$A$1:$H$10000,3,0),ROUNDDOWN((1-$I$6)*VLOOKUP($H872,TSギフト商品コード!$A$1:$H$10000,3,0),0)))</f>
        <v/>
      </c>
      <c r="L872" s="185" t="str">
        <f t="shared" si="13"/>
        <v/>
      </c>
      <c r="M872" s="288"/>
      <c r="N872" s="5"/>
      <c r="O872" s="5"/>
      <c r="P872" s="5"/>
      <c r="Q872" s="5"/>
      <c r="R872" s="256"/>
      <c r="S872" s="256"/>
      <c r="T872" s="5"/>
      <c r="U872" s="5"/>
      <c r="V872" s="265"/>
      <c r="W872" s="34"/>
      <c r="X872" s="211" t="str">
        <f>IF($H872="","",IF(EXACT(ASC(VLOOKUP($H872,TSギフト商品コード!$A$2:$H$10000,8,0)),1),VLOOKUP($H872,TSギフト商品コード!$A$2:$H$10000,4,0),IF($I$6=0%,VLOOKUP($H872,TSギフト商品コード!$A$2:$H$10000,4,0),IF($I$6=3%,VLOOKUP($H872,TSギフト商品コード!$A$2:$H$10000,5,0),IF($I$6=5%,VLOOKUP($H872,TSギフト商品コード!$A$2:$H$10000,6,0),IF($I$6=10%,VLOOKUP($H872,TSギフト商品コード!$A$2:$H$10000,7,0),""))))))</f>
        <v/>
      </c>
      <c r="Y872" s="34"/>
      <c r="Z872" s="34"/>
      <c r="AA872" s="34"/>
      <c r="AB872" s="34"/>
      <c r="AC872" s="34"/>
      <c r="AD872" s="34"/>
      <c r="AE872" s="34"/>
      <c r="AF872" s="34"/>
      <c r="AG872" s="34"/>
      <c r="AH872" s="34"/>
      <c r="AI872" s="34"/>
      <c r="AJ872" s="34"/>
      <c r="AK872" s="34"/>
      <c r="AL872" s="34"/>
      <c r="AM872" s="34"/>
      <c r="AN872" s="34"/>
      <c r="AO872" s="34"/>
      <c r="AP872" s="34"/>
      <c r="AQ872" s="34"/>
      <c r="AR872" s="34"/>
      <c r="AS872" s="34"/>
      <c r="AT872" s="34"/>
      <c r="AU872" s="34"/>
      <c r="AV872" s="34"/>
      <c r="AW872" s="34"/>
      <c r="AX872" s="34"/>
      <c r="AY872" s="34"/>
      <c r="AZ872" s="34"/>
      <c r="BA872" s="34"/>
      <c r="BB872" s="34"/>
      <c r="BC872" s="34"/>
      <c r="BD872" s="34"/>
      <c r="BE872" s="34"/>
      <c r="BF872" s="34"/>
      <c r="BG872" s="34"/>
      <c r="BH872" s="34"/>
      <c r="BI872" s="34"/>
    </row>
    <row r="873" spans="1:61" s="183" customFormat="1" ht="20.100000000000001" customHeight="1" x14ac:dyDescent="0.15">
      <c r="A873" s="213">
        <v>863</v>
      </c>
      <c r="B873" s="136"/>
      <c r="C873" s="258"/>
      <c r="D873" s="258"/>
      <c r="E873" s="258"/>
      <c r="F873" s="258"/>
      <c r="G873" s="4"/>
      <c r="H873" s="5"/>
      <c r="I873" s="212"/>
      <c r="J873" s="254" t="str">
        <f>IF($H873="","",VLOOKUP($H873,TSギフト商品コード!$A$1:$H$10000,2,0))</f>
        <v/>
      </c>
      <c r="K873" s="184" t="str">
        <f>IF($H873="","",IF(EXACT(ASC(VLOOKUP($H873,TSギフト商品コード!$A$1:$H$10000,8,0)),1),VLOOKUP($H873,TSギフト商品コード!$A$1:$H$10000,3,0),ROUNDDOWN((1-$I$6)*VLOOKUP($H873,TSギフト商品コード!$A$1:$H$10000,3,0),0)))</f>
        <v/>
      </c>
      <c r="L873" s="185" t="str">
        <f t="shared" si="13"/>
        <v/>
      </c>
      <c r="M873" s="288"/>
      <c r="N873" s="5"/>
      <c r="O873" s="5"/>
      <c r="P873" s="5"/>
      <c r="Q873" s="5"/>
      <c r="R873" s="256"/>
      <c r="S873" s="256"/>
      <c r="T873" s="5"/>
      <c r="U873" s="5"/>
      <c r="V873" s="265"/>
      <c r="W873" s="34"/>
      <c r="X873" s="211" t="str">
        <f>IF($H873="","",IF(EXACT(ASC(VLOOKUP($H873,TSギフト商品コード!$A$2:$H$10000,8,0)),1),VLOOKUP($H873,TSギフト商品コード!$A$2:$H$10000,4,0),IF($I$6=0%,VLOOKUP($H873,TSギフト商品コード!$A$2:$H$10000,4,0),IF($I$6=3%,VLOOKUP($H873,TSギフト商品コード!$A$2:$H$10000,5,0),IF($I$6=5%,VLOOKUP($H873,TSギフト商品コード!$A$2:$H$10000,6,0),IF($I$6=10%,VLOOKUP($H873,TSギフト商品コード!$A$2:$H$10000,7,0),""))))))</f>
        <v/>
      </c>
      <c r="Y873" s="34"/>
      <c r="Z873" s="34"/>
      <c r="AA873" s="34"/>
      <c r="AB873" s="34"/>
      <c r="AC873" s="34"/>
      <c r="AD873" s="34"/>
      <c r="AE873" s="34"/>
      <c r="AF873" s="34"/>
      <c r="AG873" s="34"/>
      <c r="AH873" s="34"/>
      <c r="AI873" s="34"/>
      <c r="AJ873" s="34"/>
      <c r="AK873" s="34"/>
      <c r="AL873" s="34"/>
      <c r="AM873" s="34"/>
      <c r="AN873" s="34"/>
      <c r="AO873" s="34"/>
      <c r="AP873" s="34"/>
      <c r="AQ873" s="34"/>
      <c r="AR873" s="34"/>
      <c r="AS873" s="34"/>
      <c r="AT873" s="34"/>
      <c r="AU873" s="34"/>
      <c r="AV873" s="34"/>
      <c r="AW873" s="34"/>
      <c r="AX873" s="34"/>
      <c r="AY873" s="34"/>
      <c r="AZ873" s="34"/>
      <c r="BA873" s="34"/>
      <c r="BB873" s="34"/>
      <c r="BC873" s="34"/>
      <c r="BD873" s="34"/>
      <c r="BE873" s="34"/>
      <c r="BF873" s="34"/>
      <c r="BG873" s="34"/>
      <c r="BH873" s="34"/>
      <c r="BI873" s="34"/>
    </row>
    <row r="874" spans="1:61" s="183" customFormat="1" ht="20.100000000000001" customHeight="1" x14ac:dyDescent="0.15">
      <c r="A874" s="213">
        <v>864</v>
      </c>
      <c r="B874" s="136"/>
      <c r="C874" s="258"/>
      <c r="D874" s="258"/>
      <c r="E874" s="258"/>
      <c r="F874" s="258"/>
      <c r="G874" s="4"/>
      <c r="H874" s="5"/>
      <c r="I874" s="212"/>
      <c r="J874" s="254" t="str">
        <f>IF($H874="","",VLOOKUP($H874,TSギフト商品コード!$A$1:$H$10000,2,0))</f>
        <v/>
      </c>
      <c r="K874" s="184" t="str">
        <f>IF($H874="","",IF(EXACT(ASC(VLOOKUP($H874,TSギフト商品コード!$A$1:$H$10000,8,0)),1),VLOOKUP($H874,TSギフト商品コード!$A$1:$H$10000,3,0),ROUNDDOWN((1-$I$6)*VLOOKUP($H874,TSギフト商品コード!$A$1:$H$10000,3,0),0)))</f>
        <v/>
      </c>
      <c r="L874" s="185" t="str">
        <f t="shared" si="13"/>
        <v/>
      </c>
      <c r="M874" s="288"/>
      <c r="N874" s="5"/>
      <c r="O874" s="5"/>
      <c r="P874" s="5"/>
      <c r="Q874" s="5"/>
      <c r="R874" s="256"/>
      <c r="S874" s="256"/>
      <c r="T874" s="5"/>
      <c r="U874" s="5"/>
      <c r="V874" s="265"/>
      <c r="W874" s="34"/>
      <c r="X874" s="211" t="str">
        <f>IF($H874="","",IF(EXACT(ASC(VLOOKUP($H874,TSギフト商品コード!$A$2:$H$10000,8,0)),1),VLOOKUP($H874,TSギフト商品コード!$A$2:$H$10000,4,0),IF($I$6=0%,VLOOKUP($H874,TSギフト商品コード!$A$2:$H$10000,4,0),IF($I$6=3%,VLOOKUP($H874,TSギフト商品コード!$A$2:$H$10000,5,0),IF($I$6=5%,VLOOKUP($H874,TSギフト商品コード!$A$2:$H$10000,6,0),IF($I$6=10%,VLOOKUP($H874,TSギフト商品コード!$A$2:$H$10000,7,0),""))))))</f>
        <v/>
      </c>
      <c r="Y874" s="34"/>
      <c r="Z874" s="34"/>
      <c r="AA874" s="34"/>
      <c r="AB874" s="34"/>
      <c r="AC874" s="34"/>
      <c r="AD874" s="34"/>
      <c r="AE874" s="34"/>
      <c r="AF874" s="34"/>
      <c r="AG874" s="34"/>
      <c r="AH874" s="34"/>
      <c r="AI874" s="34"/>
      <c r="AJ874" s="34"/>
      <c r="AK874" s="34"/>
      <c r="AL874" s="34"/>
      <c r="AM874" s="34"/>
      <c r="AN874" s="34"/>
      <c r="AO874" s="34"/>
      <c r="AP874" s="34"/>
      <c r="AQ874" s="34"/>
      <c r="AR874" s="34"/>
      <c r="AS874" s="34"/>
      <c r="AT874" s="34"/>
      <c r="AU874" s="34"/>
      <c r="AV874" s="34"/>
      <c r="AW874" s="34"/>
      <c r="AX874" s="34"/>
      <c r="AY874" s="34"/>
      <c r="AZ874" s="34"/>
      <c r="BA874" s="34"/>
      <c r="BB874" s="34"/>
      <c r="BC874" s="34"/>
      <c r="BD874" s="34"/>
      <c r="BE874" s="34"/>
      <c r="BF874" s="34"/>
      <c r="BG874" s="34"/>
      <c r="BH874" s="34"/>
      <c r="BI874" s="34"/>
    </row>
    <row r="875" spans="1:61" s="183" customFormat="1" ht="20.100000000000001" customHeight="1" x14ac:dyDescent="0.15">
      <c r="A875" s="213">
        <v>865</v>
      </c>
      <c r="B875" s="136"/>
      <c r="C875" s="258"/>
      <c r="D875" s="258"/>
      <c r="E875" s="258"/>
      <c r="F875" s="258"/>
      <c r="G875" s="4"/>
      <c r="H875" s="5"/>
      <c r="I875" s="212"/>
      <c r="J875" s="254" t="str">
        <f>IF($H875="","",VLOOKUP($H875,TSギフト商品コード!$A$1:$H$10000,2,0))</f>
        <v/>
      </c>
      <c r="K875" s="184" t="str">
        <f>IF($H875="","",IF(EXACT(ASC(VLOOKUP($H875,TSギフト商品コード!$A$1:$H$10000,8,0)),1),VLOOKUP($H875,TSギフト商品コード!$A$1:$H$10000,3,0),ROUNDDOWN((1-$I$6)*VLOOKUP($H875,TSギフト商品コード!$A$1:$H$10000,3,0),0)))</f>
        <v/>
      </c>
      <c r="L875" s="185" t="str">
        <f t="shared" si="13"/>
        <v/>
      </c>
      <c r="M875" s="288"/>
      <c r="N875" s="5"/>
      <c r="O875" s="5"/>
      <c r="P875" s="5"/>
      <c r="Q875" s="5"/>
      <c r="R875" s="256"/>
      <c r="S875" s="256"/>
      <c r="T875" s="5"/>
      <c r="U875" s="5"/>
      <c r="V875" s="265"/>
      <c r="W875" s="34"/>
      <c r="X875" s="211" t="str">
        <f>IF($H875="","",IF(EXACT(ASC(VLOOKUP($H875,TSギフト商品コード!$A$2:$H$10000,8,0)),1),VLOOKUP($H875,TSギフト商品コード!$A$2:$H$10000,4,0),IF($I$6=0%,VLOOKUP($H875,TSギフト商品コード!$A$2:$H$10000,4,0),IF($I$6=3%,VLOOKUP($H875,TSギフト商品コード!$A$2:$H$10000,5,0),IF($I$6=5%,VLOOKUP($H875,TSギフト商品コード!$A$2:$H$10000,6,0),IF($I$6=10%,VLOOKUP($H875,TSギフト商品コード!$A$2:$H$10000,7,0),""))))))</f>
        <v/>
      </c>
      <c r="Y875" s="34"/>
      <c r="Z875" s="34"/>
      <c r="AA875" s="34"/>
      <c r="AB875" s="34"/>
      <c r="AC875" s="34"/>
      <c r="AD875" s="34"/>
      <c r="AE875" s="34"/>
      <c r="AF875" s="34"/>
      <c r="AG875" s="34"/>
      <c r="AH875" s="34"/>
      <c r="AI875" s="34"/>
      <c r="AJ875" s="34"/>
      <c r="AK875" s="34"/>
      <c r="AL875" s="34"/>
      <c r="AM875" s="34"/>
      <c r="AN875" s="34"/>
      <c r="AO875" s="34"/>
      <c r="AP875" s="34"/>
      <c r="AQ875" s="34"/>
      <c r="AR875" s="34"/>
      <c r="AS875" s="34"/>
      <c r="AT875" s="34"/>
      <c r="AU875" s="34"/>
      <c r="AV875" s="34"/>
      <c r="AW875" s="34"/>
      <c r="AX875" s="34"/>
      <c r="AY875" s="34"/>
      <c r="AZ875" s="34"/>
      <c r="BA875" s="34"/>
      <c r="BB875" s="34"/>
      <c r="BC875" s="34"/>
      <c r="BD875" s="34"/>
      <c r="BE875" s="34"/>
      <c r="BF875" s="34"/>
      <c r="BG875" s="34"/>
      <c r="BH875" s="34"/>
      <c r="BI875" s="34"/>
    </row>
    <row r="876" spans="1:61" s="183" customFormat="1" ht="20.100000000000001" customHeight="1" x14ac:dyDescent="0.15">
      <c r="A876" s="213">
        <v>866</v>
      </c>
      <c r="B876" s="136"/>
      <c r="C876" s="258"/>
      <c r="D876" s="258"/>
      <c r="E876" s="258"/>
      <c r="F876" s="258"/>
      <c r="G876" s="4"/>
      <c r="H876" s="5"/>
      <c r="I876" s="212"/>
      <c r="J876" s="254" t="str">
        <f>IF($H876="","",VLOOKUP($H876,TSギフト商品コード!$A$1:$H$10000,2,0))</f>
        <v/>
      </c>
      <c r="K876" s="184" t="str">
        <f>IF($H876="","",IF(EXACT(ASC(VLOOKUP($H876,TSギフト商品コード!$A$1:$H$10000,8,0)),1),VLOOKUP($H876,TSギフト商品コード!$A$1:$H$10000,3,0),ROUNDDOWN((1-$I$6)*VLOOKUP($H876,TSギフト商品コード!$A$1:$H$10000,3,0),0)))</f>
        <v/>
      </c>
      <c r="L876" s="185" t="str">
        <f t="shared" si="13"/>
        <v/>
      </c>
      <c r="M876" s="288"/>
      <c r="N876" s="5"/>
      <c r="O876" s="5"/>
      <c r="P876" s="5"/>
      <c r="Q876" s="5"/>
      <c r="R876" s="256"/>
      <c r="S876" s="256"/>
      <c r="T876" s="5"/>
      <c r="U876" s="5"/>
      <c r="V876" s="265"/>
      <c r="W876" s="34"/>
      <c r="X876" s="211" t="str">
        <f>IF($H876="","",IF(EXACT(ASC(VLOOKUP($H876,TSギフト商品コード!$A$2:$H$10000,8,0)),1),VLOOKUP($H876,TSギフト商品コード!$A$2:$H$10000,4,0),IF($I$6=0%,VLOOKUP($H876,TSギフト商品コード!$A$2:$H$10000,4,0),IF($I$6=3%,VLOOKUP($H876,TSギフト商品コード!$A$2:$H$10000,5,0),IF($I$6=5%,VLOOKUP($H876,TSギフト商品コード!$A$2:$H$10000,6,0),IF($I$6=10%,VLOOKUP($H876,TSギフト商品コード!$A$2:$H$10000,7,0),""))))))</f>
        <v/>
      </c>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c r="BG876" s="34"/>
      <c r="BH876" s="34"/>
      <c r="BI876" s="34"/>
    </row>
    <row r="877" spans="1:61" s="183" customFormat="1" ht="20.100000000000001" customHeight="1" x14ac:dyDescent="0.15">
      <c r="A877" s="213">
        <v>867</v>
      </c>
      <c r="B877" s="136"/>
      <c r="C877" s="258"/>
      <c r="D877" s="258"/>
      <c r="E877" s="258"/>
      <c r="F877" s="258"/>
      <c r="G877" s="4"/>
      <c r="H877" s="5"/>
      <c r="I877" s="212"/>
      <c r="J877" s="254" t="str">
        <f>IF($H877="","",VLOOKUP($H877,TSギフト商品コード!$A$1:$H$10000,2,0))</f>
        <v/>
      </c>
      <c r="K877" s="184" t="str">
        <f>IF($H877="","",IF(EXACT(ASC(VLOOKUP($H877,TSギフト商品コード!$A$1:$H$10000,8,0)),1),VLOOKUP($H877,TSギフト商品コード!$A$1:$H$10000,3,0),ROUNDDOWN((1-$I$6)*VLOOKUP($H877,TSギフト商品コード!$A$1:$H$10000,3,0),0)))</f>
        <v/>
      </c>
      <c r="L877" s="185" t="str">
        <f t="shared" si="13"/>
        <v/>
      </c>
      <c r="M877" s="288"/>
      <c r="N877" s="5"/>
      <c r="O877" s="5"/>
      <c r="P877" s="5"/>
      <c r="Q877" s="5"/>
      <c r="R877" s="256"/>
      <c r="S877" s="256"/>
      <c r="T877" s="5"/>
      <c r="U877" s="5"/>
      <c r="V877" s="265"/>
      <c r="W877" s="34"/>
      <c r="X877" s="211" t="str">
        <f>IF($H877="","",IF(EXACT(ASC(VLOOKUP($H877,TSギフト商品コード!$A$2:$H$10000,8,0)),1),VLOOKUP($H877,TSギフト商品コード!$A$2:$H$10000,4,0),IF($I$6=0%,VLOOKUP($H877,TSギフト商品コード!$A$2:$H$10000,4,0),IF($I$6=3%,VLOOKUP($H877,TSギフト商品コード!$A$2:$H$10000,5,0),IF($I$6=5%,VLOOKUP($H877,TSギフト商品コード!$A$2:$H$10000,6,0),IF($I$6=10%,VLOOKUP($H877,TSギフト商品コード!$A$2:$H$10000,7,0),""))))))</f>
        <v/>
      </c>
      <c r="Y877" s="34"/>
      <c r="Z877" s="34"/>
      <c r="AA877" s="34"/>
      <c r="AB877" s="34"/>
      <c r="AC877" s="34"/>
      <c r="AD877" s="34"/>
      <c r="AE877" s="34"/>
      <c r="AF877" s="34"/>
      <c r="AG877" s="34"/>
      <c r="AH877" s="34"/>
      <c r="AI877" s="34"/>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c r="BG877" s="34"/>
      <c r="BH877" s="34"/>
      <c r="BI877" s="34"/>
    </row>
    <row r="878" spans="1:61" s="183" customFormat="1" ht="20.100000000000001" customHeight="1" x14ac:dyDescent="0.15">
      <c r="A878" s="213">
        <v>868</v>
      </c>
      <c r="B878" s="136"/>
      <c r="C878" s="258"/>
      <c r="D878" s="258"/>
      <c r="E878" s="258"/>
      <c r="F878" s="258"/>
      <c r="G878" s="4"/>
      <c r="H878" s="5"/>
      <c r="I878" s="212"/>
      <c r="J878" s="254" t="str">
        <f>IF($H878="","",VLOOKUP($H878,TSギフト商品コード!$A$1:$H$10000,2,0))</f>
        <v/>
      </c>
      <c r="K878" s="184" t="str">
        <f>IF($H878="","",IF(EXACT(ASC(VLOOKUP($H878,TSギフト商品コード!$A$1:$H$10000,8,0)),1),VLOOKUP($H878,TSギフト商品コード!$A$1:$H$10000,3,0),ROUNDDOWN((1-$I$6)*VLOOKUP($H878,TSギフト商品コード!$A$1:$H$10000,3,0),0)))</f>
        <v/>
      </c>
      <c r="L878" s="185" t="str">
        <f t="shared" si="13"/>
        <v/>
      </c>
      <c r="M878" s="288"/>
      <c r="N878" s="5"/>
      <c r="O878" s="5"/>
      <c r="P878" s="5"/>
      <c r="Q878" s="5"/>
      <c r="R878" s="256"/>
      <c r="S878" s="256"/>
      <c r="T878" s="5"/>
      <c r="U878" s="5"/>
      <c r="V878" s="265"/>
      <c r="W878" s="34"/>
      <c r="X878" s="211" t="str">
        <f>IF($H878="","",IF(EXACT(ASC(VLOOKUP($H878,TSギフト商品コード!$A$2:$H$10000,8,0)),1),VLOOKUP($H878,TSギフト商品コード!$A$2:$H$10000,4,0),IF($I$6=0%,VLOOKUP($H878,TSギフト商品コード!$A$2:$H$10000,4,0),IF($I$6=3%,VLOOKUP($H878,TSギフト商品コード!$A$2:$H$10000,5,0),IF($I$6=5%,VLOOKUP($H878,TSギフト商品コード!$A$2:$H$10000,6,0),IF($I$6=10%,VLOOKUP($H878,TSギフト商品コード!$A$2:$H$10000,7,0),""))))))</f>
        <v/>
      </c>
      <c r="Y878" s="34"/>
      <c r="Z878" s="34"/>
      <c r="AA878" s="34"/>
      <c r="AB878" s="34"/>
      <c r="AC878" s="34"/>
      <c r="AD878" s="34"/>
      <c r="AE878" s="34"/>
      <c r="AF878" s="34"/>
      <c r="AG878" s="34"/>
      <c r="AH878" s="34"/>
      <c r="AI878" s="34"/>
      <c r="AJ878" s="34"/>
      <c r="AK878" s="34"/>
      <c r="AL878" s="34"/>
      <c r="AM878" s="34"/>
      <c r="AN878" s="34"/>
      <c r="AO878" s="34"/>
      <c r="AP878" s="34"/>
      <c r="AQ878" s="34"/>
      <c r="AR878" s="34"/>
      <c r="AS878" s="34"/>
      <c r="AT878" s="34"/>
      <c r="AU878" s="34"/>
      <c r="AV878" s="34"/>
      <c r="AW878" s="34"/>
      <c r="AX878" s="34"/>
      <c r="AY878" s="34"/>
      <c r="AZ878" s="34"/>
      <c r="BA878" s="34"/>
      <c r="BB878" s="34"/>
      <c r="BC878" s="34"/>
      <c r="BD878" s="34"/>
      <c r="BE878" s="34"/>
      <c r="BF878" s="34"/>
      <c r="BG878" s="34"/>
      <c r="BH878" s="34"/>
      <c r="BI878" s="34"/>
    </row>
    <row r="879" spans="1:61" s="183" customFormat="1" ht="20.100000000000001" customHeight="1" x14ac:dyDescent="0.15">
      <c r="A879" s="213">
        <v>869</v>
      </c>
      <c r="B879" s="136"/>
      <c r="C879" s="258"/>
      <c r="D879" s="258"/>
      <c r="E879" s="258"/>
      <c r="F879" s="258"/>
      <c r="G879" s="4"/>
      <c r="H879" s="5"/>
      <c r="I879" s="212"/>
      <c r="J879" s="254" t="str">
        <f>IF($H879="","",VLOOKUP($H879,TSギフト商品コード!$A$1:$H$10000,2,0))</f>
        <v/>
      </c>
      <c r="K879" s="184" t="str">
        <f>IF($H879="","",IF(EXACT(ASC(VLOOKUP($H879,TSギフト商品コード!$A$1:$H$10000,8,0)),1),VLOOKUP($H879,TSギフト商品コード!$A$1:$H$10000,3,0),ROUNDDOWN((1-$I$6)*VLOOKUP($H879,TSギフト商品コード!$A$1:$H$10000,3,0),0)))</f>
        <v/>
      </c>
      <c r="L879" s="185" t="str">
        <f t="shared" si="13"/>
        <v/>
      </c>
      <c r="M879" s="288"/>
      <c r="N879" s="5"/>
      <c r="O879" s="5"/>
      <c r="P879" s="5"/>
      <c r="Q879" s="5"/>
      <c r="R879" s="256"/>
      <c r="S879" s="256"/>
      <c r="T879" s="5"/>
      <c r="U879" s="5"/>
      <c r="V879" s="265"/>
      <c r="W879" s="34"/>
      <c r="X879" s="211" t="str">
        <f>IF($H879="","",IF(EXACT(ASC(VLOOKUP($H879,TSギフト商品コード!$A$2:$H$10000,8,0)),1),VLOOKUP($H879,TSギフト商品コード!$A$2:$H$10000,4,0),IF($I$6=0%,VLOOKUP($H879,TSギフト商品コード!$A$2:$H$10000,4,0),IF($I$6=3%,VLOOKUP($H879,TSギフト商品コード!$A$2:$H$10000,5,0),IF($I$6=5%,VLOOKUP($H879,TSギフト商品コード!$A$2:$H$10000,6,0),IF($I$6=10%,VLOOKUP($H879,TSギフト商品コード!$A$2:$H$10000,7,0),""))))))</f>
        <v/>
      </c>
      <c r="Y879" s="34"/>
      <c r="Z879" s="34"/>
      <c r="AA879" s="34"/>
      <c r="AB879" s="34"/>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34"/>
      <c r="BF879" s="34"/>
      <c r="BG879" s="34"/>
      <c r="BH879" s="34"/>
      <c r="BI879" s="34"/>
    </row>
    <row r="880" spans="1:61" s="183" customFormat="1" ht="20.100000000000001" customHeight="1" x14ac:dyDescent="0.15">
      <c r="A880" s="213">
        <v>870</v>
      </c>
      <c r="B880" s="136"/>
      <c r="C880" s="258"/>
      <c r="D880" s="258"/>
      <c r="E880" s="258"/>
      <c r="F880" s="258"/>
      <c r="G880" s="4"/>
      <c r="H880" s="5"/>
      <c r="I880" s="212"/>
      <c r="J880" s="254" t="str">
        <f>IF($H880="","",VLOOKUP($H880,TSギフト商品コード!$A$1:$H$10000,2,0))</f>
        <v/>
      </c>
      <c r="K880" s="184" t="str">
        <f>IF($H880="","",IF(EXACT(ASC(VLOOKUP($H880,TSギフト商品コード!$A$1:$H$10000,8,0)),1),VLOOKUP($H880,TSギフト商品コード!$A$1:$H$10000,3,0),ROUNDDOWN((1-$I$6)*VLOOKUP($H880,TSギフト商品コード!$A$1:$H$10000,3,0),0)))</f>
        <v/>
      </c>
      <c r="L880" s="185" t="str">
        <f t="shared" si="13"/>
        <v/>
      </c>
      <c r="M880" s="288"/>
      <c r="N880" s="5"/>
      <c r="O880" s="5"/>
      <c r="P880" s="5"/>
      <c r="Q880" s="5"/>
      <c r="R880" s="256"/>
      <c r="S880" s="256"/>
      <c r="T880" s="5"/>
      <c r="U880" s="5"/>
      <c r="V880" s="265"/>
      <c r="W880" s="34"/>
      <c r="X880" s="211" t="str">
        <f>IF($H880="","",IF(EXACT(ASC(VLOOKUP($H880,TSギフト商品コード!$A$2:$H$10000,8,0)),1),VLOOKUP($H880,TSギフト商品コード!$A$2:$H$10000,4,0),IF($I$6=0%,VLOOKUP($H880,TSギフト商品コード!$A$2:$H$10000,4,0),IF($I$6=3%,VLOOKUP($H880,TSギフト商品コード!$A$2:$H$10000,5,0),IF($I$6=5%,VLOOKUP($H880,TSギフト商品コード!$A$2:$H$10000,6,0),IF($I$6=10%,VLOOKUP($H880,TSギフト商品コード!$A$2:$H$10000,7,0),""))))))</f>
        <v/>
      </c>
      <c r="Y880" s="34"/>
      <c r="Z880" s="34"/>
      <c r="AA880" s="34"/>
      <c r="AB880" s="34"/>
      <c r="AC880" s="34"/>
      <c r="AD880" s="34"/>
      <c r="AE880" s="34"/>
      <c r="AF880" s="34"/>
      <c r="AG880" s="34"/>
      <c r="AH880" s="34"/>
      <c r="AI880" s="34"/>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34"/>
      <c r="BF880" s="34"/>
      <c r="BG880" s="34"/>
      <c r="BH880" s="34"/>
      <c r="BI880" s="34"/>
    </row>
    <row r="881" spans="1:61" s="183" customFormat="1" ht="20.100000000000001" customHeight="1" x14ac:dyDescent="0.15">
      <c r="A881" s="213">
        <v>871</v>
      </c>
      <c r="B881" s="136"/>
      <c r="C881" s="258"/>
      <c r="D881" s="258"/>
      <c r="E881" s="258"/>
      <c r="F881" s="258"/>
      <c r="G881" s="4"/>
      <c r="H881" s="5"/>
      <c r="I881" s="212"/>
      <c r="J881" s="254" t="str">
        <f>IF($H881="","",VLOOKUP($H881,TSギフト商品コード!$A$1:$H$10000,2,0))</f>
        <v/>
      </c>
      <c r="K881" s="184" t="str">
        <f>IF($H881="","",IF(EXACT(ASC(VLOOKUP($H881,TSギフト商品コード!$A$1:$H$10000,8,0)),1),VLOOKUP($H881,TSギフト商品コード!$A$1:$H$10000,3,0),ROUNDDOWN((1-$I$6)*VLOOKUP($H881,TSギフト商品コード!$A$1:$H$10000,3,0),0)))</f>
        <v/>
      </c>
      <c r="L881" s="185" t="str">
        <f t="shared" si="13"/>
        <v/>
      </c>
      <c r="M881" s="288"/>
      <c r="N881" s="5"/>
      <c r="O881" s="5"/>
      <c r="P881" s="5"/>
      <c r="Q881" s="5"/>
      <c r="R881" s="256"/>
      <c r="S881" s="256"/>
      <c r="T881" s="5"/>
      <c r="U881" s="5"/>
      <c r="V881" s="265"/>
      <c r="W881" s="34"/>
      <c r="X881" s="211" t="str">
        <f>IF($H881="","",IF(EXACT(ASC(VLOOKUP($H881,TSギフト商品コード!$A$2:$H$10000,8,0)),1),VLOOKUP($H881,TSギフト商品コード!$A$2:$H$10000,4,0),IF($I$6=0%,VLOOKUP($H881,TSギフト商品コード!$A$2:$H$10000,4,0),IF($I$6=3%,VLOOKUP($H881,TSギフト商品コード!$A$2:$H$10000,5,0),IF($I$6=5%,VLOOKUP($H881,TSギフト商品コード!$A$2:$H$10000,6,0),IF($I$6=10%,VLOOKUP($H881,TSギフト商品コード!$A$2:$H$10000,7,0),""))))))</f>
        <v/>
      </c>
      <c r="Y881" s="34"/>
      <c r="Z881" s="34"/>
      <c r="AA881" s="34"/>
      <c r="AB881" s="34"/>
      <c r="AC881" s="34"/>
      <c r="AD881" s="34"/>
      <c r="AE881" s="34"/>
      <c r="AF881" s="34"/>
      <c r="AG881" s="34"/>
      <c r="AH881" s="34"/>
      <c r="AI881" s="34"/>
      <c r="AJ881" s="34"/>
      <c r="AK881" s="34"/>
      <c r="AL881" s="34"/>
      <c r="AM881" s="34"/>
      <c r="AN881" s="34"/>
      <c r="AO881" s="34"/>
      <c r="AP881" s="34"/>
      <c r="AQ881" s="34"/>
      <c r="AR881" s="34"/>
      <c r="AS881" s="34"/>
      <c r="AT881" s="34"/>
      <c r="AU881" s="34"/>
      <c r="AV881" s="34"/>
      <c r="AW881" s="34"/>
      <c r="AX881" s="34"/>
      <c r="AY881" s="34"/>
      <c r="AZ881" s="34"/>
      <c r="BA881" s="34"/>
      <c r="BB881" s="34"/>
      <c r="BC881" s="34"/>
      <c r="BD881" s="34"/>
      <c r="BE881" s="34"/>
      <c r="BF881" s="34"/>
      <c r="BG881" s="34"/>
      <c r="BH881" s="34"/>
      <c r="BI881" s="34"/>
    </row>
    <row r="882" spans="1:61" s="183" customFormat="1" ht="20.100000000000001" customHeight="1" x14ac:dyDescent="0.15">
      <c r="A882" s="213">
        <v>872</v>
      </c>
      <c r="B882" s="136"/>
      <c r="C882" s="258"/>
      <c r="D882" s="258"/>
      <c r="E882" s="258"/>
      <c r="F882" s="258"/>
      <c r="G882" s="4"/>
      <c r="H882" s="5"/>
      <c r="I882" s="212"/>
      <c r="J882" s="254" t="str">
        <f>IF($H882="","",VLOOKUP($H882,TSギフト商品コード!$A$1:$H$10000,2,0))</f>
        <v/>
      </c>
      <c r="K882" s="184" t="str">
        <f>IF($H882="","",IF(EXACT(ASC(VLOOKUP($H882,TSギフト商品コード!$A$1:$H$10000,8,0)),1),VLOOKUP($H882,TSギフト商品コード!$A$1:$H$10000,3,0),ROUNDDOWN((1-$I$6)*VLOOKUP($H882,TSギフト商品コード!$A$1:$H$10000,3,0),0)))</f>
        <v/>
      </c>
      <c r="L882" s="185" t="str">
        <f t="shared" si="13"/>
        <v/>
      </c>
      <c r="M882" s="288"/>
      <c r="N882" s="5"/>
      <c r="O882" s="5"/>
      <c r="P882" s="5"/>
      <c r="Q882" s="5"/>
      <c r="R882" s="256"/>
      <c r="S882" s="256"/>
      <c r="T882" s="5"/>
      <c r="U882" s="5"/>
      <c r="V882" s="265"/>
      <c r="W882" s="34"/>
      <c r="X882" s="211" t="str">
        <f>IF($H882="","",IF(EXACT(ASC(VLOOKUP($H882,TSギフト商品コード!$A$2:$H$10000,8,0)),1),VLOOKUP($H882,TSギフト商品コード!$A$2:$H$10000,4,0),IF($I$6=0%,VLOOKUP($H882,TSギフト商品コード!$A$2:$H$10000,4,0),IF($I$6=3%,VLOOKUP($H882,TSギフト商品コード!$A$2:$H$10000,5,0),IF($I$6=5%,VLOOKUP($H882,TSギフト商品コード!$A$2:$H$10000,6,0),IF($I$6=10%,VLOOKUP($H882,TSギフト商品コード!$A$2:$H$10000,7,0),""))))))</f>
        <v/>
      </c>
      <c r="Y882" s="34"/>
      <c r="Z882" s="34"/>
      <c r="AA882" s="34"/>
      <c r="AB882" s="34"/>
      <c r="AC882" s="34"/>
      <c r="AD882" s="34"/>
      <c r="AE882" s="34"/>
      <c r="AF882" s="34"/>
      <c r="AG882" s="34"/>
      <c r="AH882" s="34"/>
      <c r="AI882" s="34"/>
      <c r="AJ882" s="34"/>
      <c r="AK882" s="34"/>
      <c r="AL882" s="34"/>
      <c r="AM882" s="34"/>
      <c r="AN882" s="34"/>
      <c r="AO882" s="34"/>
      <c r="AP882" s="34"/>
      <c r="AQ882" s="34"/>
      <c r="AR882" s="34"/>
      <c r="AS882" s="34"/>
      <c r="AT882" s="34"/>
      <c r="AU882" s="34"/>
      <c r="AV882" s="34"/>
      <c r="AW882" s="34"/>
      <c r="AX882" s="34"/>
      <c r="AY882" s="34"/>
      <c r="AZ882" s="34"/>
      <c r="BA882" s="34"/>
      <c r="BB882" s="34"/>
      <c r="BC882" s="34"/>
      <c r="BD882" s="34"/>
      <c r="BE882" s="34"/>
      <c r="BF882" s="34"/>
      <c r="BG882" s="34"/>
      <c r="BH882" s="34"/>
      <c r="BI882" s="34"/>
    </row>
    <row r="883" spans="1:61" s="183" customFormat="1" ht="20.100000000000001" customHeight="1" x14ac:dyDescent="0.15">
      <c r="A883" s="213">
        <v>873</v>
      </c>
      <c r="B883" s="136"/>
      <c r="C883" s="258"/>
      <c r="D883" s="258"/>
      <c r="E883" s="258"/>
      <c r="F883" s="258"/>
      <c r="G883" s="4"/>
      <c r="H883" s="5"/>
      <c r="I883" s="212"/>
      <c r="J883" s="254" t="str">
        <f>IF($H883="","",VLOOKUP($H883,TSギフト商品コード!$A$1:$H$10000,2,0))</f>
        <v/>
      </c>
      <c r="K883" s="184" t="str">
        <f>IF($H883="","",IF(EXACT(ASC(VLOOKUP($H883,TSギフト商品コード!$A$1:$H$10000,8,0)),1),VLOOKUP($H883,TSギフト商品コード!$A$1:$H$10000,3,0),ROUNDDOWN((1-$I$6)*VLOOKUP($H883,TSギフト商品コード!$A$1:$H$10000,3,0),0)))</f>
        <v/>
      </c>
      <c r="L883" s="185" t="str">
        <f t="shared" si="13"/>
        <v/>
      </c>
      <c r="M883" s="288"/>
      <c r="N883" s="5"/>
      <c r="O883" s="5"/>
      <c r="P883" s="5"/>
      <c r="Q883" s="5"/>
      <c r="R883" s="256"/>
      <c r="S883" s="256"/>
      <c r="T883" s="5"/>
      <c r="U883" s="5"/>
      <c r="V883" s="265"/>
      <c r="W883" s="34"/>
      <c r="X883" s="211" t="str">
        <f>IF($H883="","",IF(EXACT(ASC(VLOOKUP($H883,TSギフト商品コード!$A$2:$H$10000,8,0)),1),VLOOKUP($H883,TSギフト商品コード!$A$2:$H$10000,4,0),IF($I$6=0%,VLOOKUP($H883,TSギフト商品コード!$A$2:$H$10000,4,0),IF($I$6=3%,VLOOKUP($H883,TSギフト商品コード!$A$2:$H$10000,5,0),IF($I$6=5%,VLOOKUP($H883,TSギフト商品コード!$A$2:$H$10000,6,0),IF($I$6=10%,VLOOKUP($H883,TSギフト商品コード!$A$2:$H$10000,7,0),""))))))</f>
        <v/>
      </c>
      <c r="Y883" s="34"/>
      <c r="Z883" s="34"/>
      <c r="AA883" s="34"/>
      <c r="AB883" s="34"/>
      <c r="AC883" s="34"/>
      <c r="AD883" s="34"/>
      <c r="AE883" s="34"/>
      <c r="AF883" s="34"/>
      <c r="AG883" s="34"/>
      <c r="AH883" s="34"/>
      <c r="AI883" s="34"/>
      <c r="AJ883" s="34"/>
      <c r="AK883" s="34"/>
      <c r="AL883" s="34"/>
      <c r="AM883" s="34"/>
      <c r="AN883" s="34"/>
      <c r="AO883" s="34"/>
      <c r="AP883" s="34"/>
      <c r="AQ883" s="34"/>
      <c r="AR883" s="34"/>
      <c r="AS883" s="34"/>
      <c r="AT883" s="34"/>
      <c r="AU883" s="34"/>
      <c r="AV883" s="34"/>
      <c r="AW883" s="34"/>
      <c r="AX883" s="34"/>
      <c r="AY883" s="34"/>
      <c r="AZ883" s="34"/>
      <c r="BA883" s="34"/>
      <c r="BB883" s="34"/>
      <c r="BC883" s="34"/>
      <c r="BD883" s="34"/>
      <c r="BE883" s="34"/>
      <c r="BF883" s="34"/>
      <c r="BG883" s="34"/>
      <c r="BH883" s="34"/>
      <c r="BI883" s="34"/>
    </row>
    <row r="884" spans="1:61" s="183" customFormat="1" ht="20.100000000000001" customHeight="1" x14ac:dyDescent="0.15">
      <c r="A884" s="213">
        <v>874</v>
      </c>
      <c r="B884" s="136"/>
      <c r="C884" s="258"/>
      <c r="D884" s="258"/>
      <c r="E884" s="258"/>
      <c r="F884" s="258"/>
      <c r="G884" s="4"/>
      <c r="H884" s="5"/>
      <c r="I884" s="212"/>
      <c r="J884" s="254" t="str">
        <f>IF($H884="","",VLOOKUP($H884,TSギフト商品コード!$A$1:$H$10000,2,0))</f>
        <v/>
      </c>
      <c r="K884" s="184" t="str">
        <f>IF($H884="","",IF(EXACT(ASC(VLOOKUP($H884,TSギフト商品コード!$A$1:$H$10000,8,0)),1),VLOOKUP($H884,TSギフト商品コード!$A$1:$H$10000,3,0),ROUNDDOWN((1-$I$6)*VLOOKUP($H884,TSギフト商品コード!$A$1:$H$10000,3,0),0)))</f>
        <v/>
      </c>
      <c r="L884" s="185" t="str">
        <f t="shared" si="13"/>
        <v/>
      </c>
      <c r="M884" s="288"/>
      <c r="N884" s="5"/>
      <c r="O884" s="5"/>
      <c r="P884" s="5"/>
      <c r="Q884" s="5"/>
      <c r="R884" s="256"/>
      <c r="S884" s="256"/>
      <c r="T884" s="5"/>
      <c r="U884" s="5"/>
      <c r="V884" s="265"/>
      <c r="W884" s="34"/>
      <c r="X884" s="211" t="str">
        <f>IF($H884="","",IF(EXACT(ASC(VLOOKUP($H884,TSギフト商品コード!$A$2:$H$10000,8,0)),1),VLOOKUP($H884,TSギフト商品コード!$A$2:$H$10000,4,0),IF($I$6=0%,VLOOKUP($H884,TSギフト商品コード!$A$2:$H$10000,4,0),IF($I$6=3%,VLOOKUP($H884,TSギフト商品コード!$A$2:$H$10000,5,0),IF($I$6=5%,VLOOKUP($H884,TSギフト商品コード!$A$2:$H$10000,6,0),IF($I$6=10%,VLOOKUP($H884,TSギフト商品コード!$A$2:$H$10000,7,0),""))))))</f>
        <v/>
      </c>
      <c r="Y884" s="34"/>
      <c r="Z884" s="34"/>
      <c r="AA884" s="34"/>
      <c r="AB884" s="34"/>
      <c r="AC884" s="34"/>
      <c r="AD884" s="34"/>
      <c r="AE884" s="34"/>
      <c r="AF884" s="34"/>
      <c r="AG884" s="34"/>
      <c r="AH884" s="34"/>
      <c r="AI884" s="34"/>
      <c r="AJ884" s="34"/>
      <c r="AK884" s="34"/>
      <c r="AL884" s="34"/>
      <c r="AM884" s="34"/>
      <c r="AN884" s="34"/>
      <c r="AO884" s="34"/>
      <c r="AP884" s="34"/>
      <c r="AQ884" s="34"/>
      <c r="AR884" s="34"/>
      <c r="AS884" s="34"/>
      <c r="AT884" s="34"/>
      <c r="AU884" s="34"/>
      <c r="AV884" s="34"/>
      <c r="AW884" s="34"/>
      <c r="AX884" s="34"/>
      <c r="AY884" s="34"/>
      <c r="AZ884" s="34"/>
      <c r="BA884" s="34"/>
      <c r="BB884" s="34"/>
      <c r="BC884" s="34"/>
      <c r="BD884" s="34"/>
      <c r="BE884" s="34"/>
      <c r="BF884" s="34"/>
      <c r="BG884" s="34"/>
      <c r="BH884" s="34"/>
      <c r="BI884" s="34"/>
    </row>
    <row r="885" spans="1:61" s="183" customFormat="1" ht="20.100000000000001" customHeight="1" x14ac:dyDescent="0.15">
      <c r="A885" s="213">
        <v>875</v>
      </c>
      <c r="B885" s="136"/>
      <c r="C885" s="258"/>
      <c r="D885" s="258"/>
      <c r="E885" s="258"/>
      <c r="F885" s="258"/>
      <c r="G885" s="4"/>
      <c r="H885" s="5"/>
      <c r="I885" s="212"/>
      <c r="J885" s="254" t="str">
        <f>IF($H885="","",VLOOKUP($H885,TSギフト商品コード!$A$1:$H$10000,2,0))</f>
        <v/>
      </c>
      <c r="K885" s="184" t="str">
        <f>IF($H885="","",IF(EXACT(ASC(VLOOKUP($H885,TSギフト商品コード!$A$1:$H$10000,8,0)),1),VLOOKUP($H885,TSギフト商品コード!$A$1:$H$10000,3,0),ROUNDDOWN((1-$I$6)*VLOOKUP($H885,TSギフト商品コード!$A$1:$H$10000,3,0),0)))</f>
        <v/>
      </c>
      <c r="L885" s="185" t="str">
        <f t="shared" si="13"/>
        <v/>
      </c>
      <c r="M885" s="288"/>
      <c r="N885" s="5"/>
      <c r="O885" s="5"/>
      <c r="P885" s="5"/>
      <c r="Q885" s="5"/>
      <c r="R885" s="256"/>
      <c r="S885" s="256"/>
      <c r="T885" s="5"/>
      <c r="U885" s="5"/>
      <c r="V885" s="265"/>
      <c r="W885" s="34"/>
      <c r="X885" s="211" t="str">
        <f>IF($H885="","",IF(EXACT(ASC(VLOOKUP($H885,TSギフト商品コード!$A$2:$H$10000,8,0)),1),VLOOKUP($H885,TSギフト商品コード!$A$2:$H$10000,4,0),IF($I$6=0%,VLOOKUP($H885,TSギフト商品コード!$A$2:$H$10000,4,0),IF($I$6=3%,VLOOKUP($H885,TSギフト商品コード!$A$2:$H$10000,5,0),IF($I$6=5%,VLOOKUP($H885,TSギフト商品コード!$A$2:$H$10000,6,0),IF($I$6=10%,VLOOKUP($H885,TSギフト商品コード!$A$2:$H$10000,7,0),""))))))</f>
        <v/>
      </c>
      <c r="Y885" s="34"/>
      <c r="Z885" s="34"/>
      <c r="AA885" s="34"/>
      <c r="AB885" s="34"/>
      <c r="AC885" s="34"/>
      <c r="AD885" s="34"/>
      <c r="AE885" s="34"/>
      <c r="AF885" s="34"/>
      <c r="AG885" s="34"/>
      <c r="AH885" s="34"/>
      <c r="AI885" s="34"/>
      <c r="AJ885" s="34"/>
      <c r="AK885" s="34"/>
      <c r="AL885" s="34"/>
      <c r="AM885" s="34"/>
      <c r="AN885" s="34"/>
      <c r="AO885" s="34"/>
      <c r="AP885" s="34"/>
      <c r="AQ885" s="34"/>
      <c r="AR885" s="34"/>
      <c r="AS885" s="34"/>
      <c r="AT885" s="34"/>
      <c r="AU885" s="34"/>
      <c r="AV885" s="34"/>
      <c r="AW885" s="34"/>
      <c r="AX885" s="34"/>
      <c r="AY885" s="34"/>
      <c r="AZ885" s="34"/>
      <c r="BA885" s="34"/>
      <c r="BB885" s="34"/>
      <c r="BC885" s="34"/>
      <c r="BD885" s="34"/>
      <c r="BE885" s="34"/>
      <c r="BF885" s="34"/>
      <c r="BG885" s="34"/>
      <c r="BH885" s="34"/>
      <c r="BI885" s="34"/>
    </row>
    <row r="886" spans="1:61" s="183" customFormat="1" ht="20.100000000000001" customHeight="1" x14ac:dyDescent="0.15">
      <c r="A886" s="213">
        <v>876</v>
      </c>
      <c r="B886" s="136"/>
      <c r="C886" s="258"/>
      <c r="D886" s="258"/>
      <c r="E886" s="258"/>
      <c r="F886" s="258"/>
      <c r="G886" s="4"/>
      <c r="H886" s="5"/>
      <c r="I886" s="212"/>
      <c r="J886" s="254" t="str">
        <f>IF($H886="","",VLOOKUP($H886,TSギフト商品コード!$A$1:$H$10000,2,0))</f>
        <v/>
      </c>
      <c r="K886" s="184" t="str">
        <f>IF($H886="","",IF(EXACT(ASC(VLOOKUP($H886,TSギフト商品コード!$A$1:$H$10000,8,0)),1),VLOOKUP($H886,TSギフト商品コード!$A$1:$H$10000,3,0),ROUNDDOWN((1-$I$6)*VLOOKUP($H886,TSギフト商品コード!$A$1:$H$10000,3,0),0)))</f>
        <v/>
      </c>
      <c r="L886" s="185" t="str">
        <f t="shared" si="13"/>
        <v/>
      </c>
      <c r="M886" s="288"/>
      <c r="N886" s="5"/>
      <c r="O886" s="5"/>
      <c r="P886" s="5"/>
      <c r="Q886" s="5"/>
      <c r="R886" s="256"/>
      <c r="S886" s="256"/>
      <c r="T886" s="5"/>
      <c r="U886" s="5"/>
      <c r="V886" s="265"/>
      <c r="W886" s="34"/>
      <c r="X886" s="211" t="str">
        <f>IF($H886="","",IF(EXACT(ASC(VLOOKUP($H886,TSギフト商品コード!$A$2:$H$10000,8,0)),1),VLOOKUP($H886,TSギフト商品コード!$A$2:$H$10000,4,0),IF($I$6=0%,VLOOKUP($H886,TSギフト商品コード!$A$2:$H$10000,4,0),IF($I$6=3%,VLOOKUP($H886,TSギフト商品コード!$A$2:$H$10000,5,0),IF($I$6=5%,VLOOKUP($H886,TSギフト商品コード!$A$2:$H$10000,6,0),IF($I$6=10%,VLOOKUP($H886,TSギフト商品コード!$A$2:$H$10000,7,0),""))))))</f>
        <v/>
      </c>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c r="BG886" s="34"/>
      <c r="BH886" s="34"/>
      <c r="BI886" s="34"/>
    </row>
    <row r="887" spans="1:61" s="183" customFormat="1" ht="20.100000000000001" customHeight="1" x14ac:dyDescent="0.15">
      <c r="A887" s="213">
        <v>877</v>
      </c>
      <c r="B887" s="136"/>
      <c r="C887" s="258"/>
      <c r="D887" s="258"/>
      <c r="E887" s="258"/>
      <c r="F887" s="258"/>
      <c r="G887" s="4"/>
      <c r="H887" s="5"/>
      <c r="I887" s="212"/>
      <c r="J887" s="254" t="str">
        <f>IF($H887="","",VLOOKUP($H887,TSギフト商品コード!$A$1:$H$10000,2,0))</f>
        <v/>
      </c>
      <c r="K887" s="184" t="str">
        <f>IF($H887="","",IF(EXACT(ASC(VLOOKUP($H887,TSギフト商品コード!$A$1:$H$10000,8,0)),1),VLOOKUP($H887,TSギフト商品コード!$A$1:$H$10000,3,0),ROUNDDOWN((1-$I$6)*VLOOKUP($H887,TSギフト商品コード!$A$1:$H$10000,3,0),0)))</f>
        <v/>
      </c>
      <c r="L887" s="185" t="str">
        <f t="shared" si="13"/>
        <v/>
      </c>
      <c r="M887" s="288"/>
      <c r="N887" s="5"/>
      <c r="O887" s="5"/>
      <c r="P887" s="5"/>
      <c r="Q887" s="5"/>
      <c r="R887" s="256"/>
      <c r="S887" s="256"/>
      <c r="T887" s="5"/>
      <c r="U887" s="5"/>
      <c r="V887" s="265"/>
      <c r="W887" s="34"/>
      <c r="X887" s="211" t="str">
        <f>IF($H887="","",IF(EXACT(ASC(VLOOKUP($H887,TSギフト商品コード!$A$2:$H$10000,8,0)),1),VLOOKUP($H887,TSギフト商品コード!$A$2:$H$10000,4,0),IF($I$6=0%,VLOOKUP($H887,TSギフト商品コード!$A$2:$H$10000,4,0),IF($I$6=3%,VLOOKUP($H887,TSギフト商品コード!$A$2:$H$10000,5,0),IF($I$6=5%,VLOOKUP($H887,TSギフト商品コード!$A$2:$H$10000,6,0),IF($I$6=10%,VLOOKUP($H887,TSギフト商品コード!$A$2:$H$10000,7,0),""))))))</f>
        <v/>
      </c>
      <c r="Y887" s="34"/>
      <c r="Z887" s="34"/>
      <c r="AA887" s="34"/>
      <c r="AB887" s="34"/>
      <c r="AC887" s="34"/>
      <c r="AD887" s="34"/>
      <c r="AE887" s="34"/>
      <c r="AF887" s="34"/>
      <c r="AG887" s="34"/>
      <c r="AH887" s="34"/>
      <c r="AI887" s="34"/>
      <c r="AJ887" s="34"/>
      <c r="AK887" s="34"/>
      <c r="AL887" s="34"/>
      <c r="AM887" s="34"/>
      <c r="AN887" s="34"/>
      <c r="AO887" s="34"/>
      <c r="AP887" s="34"/>
      <c r="AQ887" s="34"/>
      <c r="AR887" s="34"/>
      <c r="AS887" s="34"/>
      <c r="AT887" s="34"/>
      <c r="AU887" s="34"/>
      <c r="AV887" s="34"/>
      <c r="AW887" s="34"/>
      <c r="AX887" s="34"/>
      <c r="AY887" s="34"/>
      <c r="AZ887" s="34"/>
      <c r="BA887" s="34"/>
      <c r="BB887" s="34"/>
      <c r="BC887" s="34"/>
      <c r="BD887" s="34"/>
      <c r="BE887" s="34"/>
      <c r="BF887" s="34"/>
      <c r="BG887" s="34"/>
      <c r="BH887" s="34"/>
      <c r="BI887" s="34"/>
    </row>
    <row r="888" spans="1:61" s="183" customFormat="1" ht="20.100000000000001" customHeight="1" x14ac:dyDescent="0.15">
      <c r="A888" s="213">
        <v>878</v>
      </c>
      <c r="B888" s="136"/>
      <c r="C888" s="258"/>
      <c r="D888" s="258"/>
      <c r="E888" s="258"/>
      <c r="F888" s="258"/>
      <c r="G888" s="4"/>
      <c r="H888" s="5"/>
      <c r="I888" s="212"/>
      <c r="J888" s="254" t="str">
        <f>IF($H888="","",VLOOKUP($H888,TSギフト商品コード!$A$1:$H$10000,2,0))</f>
        <v/>
      </c>
      <c r="K888" s="184" t="str">
        <f>IF($H888="","",IF(EXACT(ASC(VLOOKUP($H888,TSギフト商品コード!$A$1:$H$10000,8,0)),1),VLOOKUP($H888,TSギフト商品コード!$A$1:$H$10000,3,0),ROUNDDOWN((1-$I$6)*VLOOKUP($H888,TSギフト商品コード!$A$1:$H$10000,3,0),0)))</f>
        <v/>
      </c>
      <c r="L888" s="185" t="str">
        <f t="shared" si="13"/>
        <v/>
      </c>
      <c r="M888" s="288"/>
      <c r="N888" s="5"/>
      <c r="O888" s="5"/>
      <c r="P888" s="5"/>
      <c r="Q888" s="5"/>
      <c r="R888" s="256"/>
      <c r="S888" s="256"/>
      <c r="T888" s="5"/>
      <c r="U888" s="5"/>
      <c r="V888" s="265"/>
      <c r="W888" s="34"/>
      <c r="X888" s="211" t="str">
        <f>IF($H888="","",IF(EXACT(ASC(VLOOKUP($H888,TSギフト商品コード!$A$2:$H$10000,8,0)),1),VLOOKUP($H888,TSギフト商品コード!$A$2:$H$10000,4,0),IF($I$6=0%,VLOOKUP($H888,TSギフト商品コード!$A$2:$H$10000,4,0),IF($I$6=3%,VLOOKUP($H888,TSギフト商品コード!$A$2:$H$10000,5,0),IF($I$6=5%,VLOOKUP($H888,TSギフト商品コード!$A$2:$H$10000,6,0),IF($I$6=10%,VLOOKUP($H888,TSギフト商品コード!$A$2:$H$10000,7,0),""))))))</f>
        <v/>
      </c>
      <c r="Y888" s="34"/>
      <c r="Z888" s="34"/>
      <c r="AA888" s="34"/>
      <c r="AB888" s="34"/>
      <c r="AC888" s="34"/>
      <c r="AD888" s="34"/>
      <c r="AE888" s="34"/>
      <c r="AF888" s="34"/>
      <c r="AG888" s="34"/>
      <c r="AH888" s="34"/>
      <c r="AI888" s="34"/>
      <c r="AJ888" s="34"/>
      <c r="AK888" s="34"/>
      <c r="AL888" s="34"/>
      <c r="AM888" s="34"/>
      <c r="AN888" s="34"/>
      <c r="AO888" s="34"/>
      <c r="AP888" s="34"/>
      <c r="AQ888" s="34"/>
      <c r="AR888" s="34"/>
      <c r="AS888" s="34"/>
      <c r="AT888" s="34"/>
      <c r="AU888" s="34"/>
      <c r="AV888" s="34"/>
      <c r="AW888" s="34"/>
      <c r="AX888" s="34"/>
      <c r="AY888" s="34"/>
      <c r="AZ888" s="34"/>
      <c r="BA888" s="34"/>
      <c r="BB888" s="34"/>
      <c r="BC888" s="34"/>
      <c r="BD888" s="34"/>
      <c r="BE888" s="34"/>
      <c r="BF888" s="34"/>
      <c r="BG888" s="34"/>
      <c r="BH888" s="34"/>
      <c r="BI888" s="34"/>
    </row>
    <row r="889" spans="1:61" s="183" customFormat="1" ht="20.100000000000001" customHeight="1" x14ac:dyDescent="0.15">
      <c r="A889" s="213">
        <v>879</v>
      </c>
      <c r="B889" s="136"/>
      <c r="C889" s="258"/>
      <c r="D889" s="258"/>
      <c r="E889" s="258"/>
      <c r="F889" s="258"/>
      <c r="G889" s="4"/>
      <c r="H889" s="5"/>
      <c r="I889" s="212"/>
      <c r="J889" s="254" t="str">
        <f>IF($H889="","",VLOOKUP($H889,TSギフト商品コード!$A$1:$H$10000,2,0))</f>
        <v/>
      </c>
      <c r="K889" s="184" t="str">
        <f>IF($H889="","",IF(EXACT(ASC(VLOOKUP($H889,TSギフト商品コード!$A$1:$H$10000,8,0)),1),VLOOKUP($H889,TSギフト商品コード!$A$1:$H$10000,3,0),ROUNDDOWN((1-$I$6)*VLOOKUP($H889,TSギフト商品コード!$A$1:$H$10000,3,0),0)))</f>
        <v/>
      </c>
      <c r="L889" s="185" t="str">
        <f t="shared" si="13"/>
        <v/>
      </c>
      <c r="M889" s="288"/>
      <c r="N889" s="5"/>
      <c r="O889" s="5"/>
      <c r="P889" s="5"/>
      <c r="Q889" s="5"/>
      <c r="R889" s="256"/>
      <c r="S889" s="256"/>
      <c r="T889" s="5"/>
      <c r="U889" s="5"/>
      <c r="V889" s="265"/>
      <c r="W889" s="34"/>
      <c r="X889" s="211" t="str">
        <f>IF($H889="","",IF(EXACT(ASC(VLOOKUP($H889,TSギフト商品コード!$A$2:$H$10000,8,0)),1),VLOOKUP($H889,TSギフト商品コード!$A$2:$H$10000,4,0),IF($I$6=0%,VLOOKUP($H889,TSギフト商品コード!$A$2:$H$10000,4,0),IF($I$6=3%,VLOOKUP($H889,TSギフト商品コード!$A$2:$H$10000,5,0),IF($I$6=5%,VLOOKUP($H889,TSギフト商品コード!$A$2:$H$10000,6,0),IF($I$6=10%,VLOOKUP($H889,TSギフト商品コード!$A$2:$H$10000,7,0),""))))))</f>
        <v/>
      </c>
      <c r="Y889" s="34"/>
      <c r="Z889" s="34"/>
      <c r="AA889" s="34"/>
      <c r="AB889" s="34"/>
      <c r="AC889" s="34"/>
      <c r="AD889" s="34"/>
      <c r="AE889" s="34"/>
      <c r="AF889" s="34"/>
      <c r="AG889" s="34"/>
      <c r="AH889" s="34"/>
      <c r="AI889" s="34"/>
      <c r="AJ889" s="34"/>
      <c r="AK889" s="34"/>
      <c r="AL889" s="34"/>
      <c r="AM889" s="34"/>
      <c r="AN889" s="34"/>
      <c r="AO889" s="34"/>
      <c r="AP889" s="34"/>
      <c r="AQ889" s="34"/>
      <c r="AR889" s="34"/>
      <c r="AS889" s="34"/>
      <c r="AT889" s="34"/>
      <c r="AU889" s="34"/>
      <c r="AV889" s="34"/>
      <c r="AW889" s="34"/>
      <c r="AX889" s="34"/>
      <c r="AY889" s="34"/>
      <c r="AZ889" s="34"/>
      <c r="BA889" s="34"/>
      <c r="BB889" s="34"/>
      <c r="BC889" s="34"/>
      <c r="BD889" s="34"/>
      <c r="BE889" s="34"/>
      <c r="BF889" s="34"/>
      <c r="BG889" s="34"/>
      <c r="BH889" s="34"/>
      <c r="BI889" s="34"/>
    </row>
    <row r="890" spans="1:61" s="183" customFormat="1" ht="20.100000000000001" customHeight="1" x14ac:dyDescent="0.15">
      <c r="A890" s="213">
        <v>880</v>
      </c>
      <c r="B890" s="136"/>
      <c r="C890" s="258"/>
      <c r="D890" s="258"/>
      <c r="E890" s="258"/>
      <c r="F890" s="258"/>
      <c r="G890" s="4"/>
      <c r="H890" s="5"/>
      <c r="I890" s="212"/>
      <c r="J890" s="254" t="str">
        <f>IF($H890="","",VLOOKUP($H890,TSギフト商品コード!$A$1:$H$10000,2,0))</f>
        <v/>
      </c>
      <c r="K890" s="184" t="str">
        <f>IF($H890="","",IF(EXACT(ASC(VLOOKUP($H890,TSギフト商品コード!$A$1:$H$10000,8,0)),1),VLOOKUP($H890,TSギフト商品コード!$A$1:$H$10000,3,0),ROUNDDOWN((1-$I$6)*VLOOKUP($H890,TSギフト商品コード!$A$1:$H$10000,3,0),0)))</f>
        <v/>
      </c>
      <c r="L890" s="185" t="str">
        <f t="shared" si="13"/>
        <v/>
      </c>
      <c r="M890" s="288"/>
      <c r="N890" s="5"/>
      <c r="O890" s="5"/>
      <c r="P890" s="5"/>
      <c r="Q890" s="5"/>
      <c r="R890" s="256"/>
      <c r="S890" s="256"/>
      <c r="T890" s="5"/>
      <c r="U890" s="5"/>
      <c r="V890" s="265"/>
      <c r="W890" s="34"/>
      <c r="X890" s="211" t="str">
        <f>IF($H890="","",IF(EXACT(ASC(VLOOKUP($H890,TSギフト商品コード!$A$2:$H$10000,8,0)),1),VLOOKUP($H890,TSギフト商品コード!$A$2:$H$10000,4,0),IF($I$6=0%,VLOOKUP($H890,TSギフト商品コード!$A$2:$H$10000,4,0),IF($I$6=3%,VLOOKUP($H890,TSギフト商品コード!$A$2:$H$10000,5,0),IF($I$6=5%,VLOOKUP($H890,TSギフト商品コード!$A$2:$H$10000,6,0),IF($I$6=10%,VLOOKUP($H890,TSギフト商品コード!$A$2:$H$10000,7,0),""))))))</f>
        <v/>
      </c>
      <c r="Y890" s="34"/>
      <c r="Z890" s="34"/>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c r="AW890" s="34"/>
      <c r="AX890" s="34"/>
      <c r="AY890" s="34"/>
      <c r="AZ890" s="34"/>
      <c r="BA890" s="34"/>
      <c r="BB890" s="34"/>
      <c r="BC890" s="34"/>
      <c r="BD890" s="34"/>
      <c r="BE890" s="34"/>
      <c r="BF890" s="34"/>
      <c r="BG890" s="34"/>
      <c r="BH890" s="34"/>
      <c r="BI890" s="34"/>
    </row>
    <row r="891" spans="1:61" s="183" customFormat="1" ht="20.100000000000001" customHeight="1" x14ac:dyDescent="0.15">
      <c r="A891" s="213">
        <v>881</v>
      </c>
      <c r="B891" s="136"/>
      <c r="C891" s="258"/>
      <c r="D891" s="258"/>
      <c r="E891" s="258"/>
      <c r="F891" s="258"/>
      <c r="G891" s="4"/>
      <c r="H891" s="5"/>
      <c r="I891" s="212"/>
      <c r="J891" s="254" t="str">
        <f>IF($H891="","",VLOOKUP($H891,TSギフト商品コード!$A$1:$H$10000,2,0))</f>
        <v/>
      </c>
      <c r="K891" s="184" t="str">
        <f>IF($H891="","",IF(EXACT(ASC(VLOOKUP($H891,TSギフト商品コード!$A$1:$H$10000,8,0)),1),VLOOKUP($H891,TSギフト商品コード!$A$1:$H$10000,3,0),ROUNDDOWN((1-$I$6)*VLOOKUP($H891,TSギフト商品コード!$A$1:$H$10000,3,0),0)))</f>
        <v/>
      </c>
      <c r="L891" s="185" t="str">
        <f t="shared" si="13"/>
        <v/>
      </c>
      <c r="M891" s="288"/>
      <c r="N891" s="5"/>
      <c r="O891" s="5"/>
      <c r="P891" s="5"/>
      <c r="Q891" s="5"/>
      <c r="R891" s="256"/>
      <c r="S891" s="256"/>
      <c r="T891" s="5"/>
      <c r="U891" s="5"/>
      <c r="V891" s="265"/>
      <c r="W891" s="34"/>
      <c r="X891" s="211" t="str">
        <f>IF($H891="","",IF(EXACT(ASC(VLOOKUP($H891,TSギフト商品コード!$A$2:$H$10000,8,0)),1),VLOOKUP($H891,TSギフト商品コード!$A$2:$H$10000,4,0),IF($I$6=0%,VLOOKUP($H891,TSギフト商品コード!$A$2:$H$10000,4,0),IF($I$6=3%,VLOOKUP($H891,TSギフト商品コード!$A$2:$H$10000,5,0),IF($I$6=5%,VLOOKUP($H891,TSギフト商品コード!$A$2:$H$10000,6,0),IF($I$6=10%,VLOOKUP($H891,TSギフト商品コード!$A$2:$H$10000,7,0),""))))))</f>
        <v/>
      </c>
      <c r="Y891" s="34"/>
      <c r="Z891" s="34"/>
      <c r="AA891" s="34"/>
      <c r="AB891" s="34"/>
      <c r="AC891" s="34"/>
      <c r="AD891" s="34"/>
      <c r="AE891" s="34"/>
      <c r="AF891" s="34"/>
      <c r="AG891" s="34"/>
      <c r="AH891" s="34"/>
      <c r="AI891" s="34"/>
      <c r="AJ891" s="34"/>
      <c r="AK891" s="34"/>
      <c r="AL891" s="34"/>
      <c r="AM891" s="34"/>
      <c r="AN891" s="34"/>
      <c r="AO891" s="34"/>
      <c r="AP891" s="34"/>
      <c r="AQ891" s="34"/>
      <c r="AR891" s="34"/>
      <c r="AS891" s="34"/>
      <c r="AT891" s="34"/>
      <c r="AU891" s="34"/>
      <c r="AV891" s="34"/>
      <c r="AW891" s="34"/>
      <c r="AX891" s="34"/>
      <c r="AY891" s="34"/>
      <c r="AZ891" s="34"/>
      <c r="BA891" s="34"/>
      <c r="BB891" s="34"/>
      <c r="BC891" s="34"/>
      <c r="BD891" s="34"/>
      <c r="BE891" s="34"/>
      <c r="BF891" s="34"/>
      <c r="BG891" s="34"/>
      <c r="BH891" s="34"/>
      <c r="BI891" s="34"/>
    </row>
    <row r="892" spans="1:61" s="183" customFormat="1" ht="20.100000000000001" customHeight="1" x14ac:dyDescent="0.15">
      <c r="A892" s="213">
        <v>882</v>
      </c>
      <c r="B892" s="136"/>
      <c r="C892" s="258"/>
      <c r="D892" s="258"/>
      <c r="E892" s="258"/>
      <c r="F892" s="258"/>
      <c r="G892" s="4"/>
      <c r="H892" s="5"/>
      <c r="I892" s="212"/>
      <c r="J892" s="254" t="str">
        <f>IF($H892="","",VLOOKUP($H892,TSギフト商品コード!$A$1:$H$10000,2,0))</f>
        <v/>
      </c>
      <c r="K892" s="184" t="str">
        <f>IF($H892="","",IF(EXACT(ASC(VLOOKUP($H892,TSギフト商品コード!$A$1:$H$10000,8,0)),1),VLOOKUP($H892,TSギフト商品コード!$A$1:$H$10000,3,0),ROUNDDOWN((1-$I$6)*VLOOKUP($H892,TSギフト商品コード!$A$1:$H$10000,3,0),0)))</f>
        <v/>
      </c>
      <c r="L892" s="185" t="str">
        <f t="shared" si="13"/>
        <v/>
      </c>
      <c r="M892" s="288"/>
      <c r="N892" s="5"/>
      <c r="O892" s="5"/>
      <c r="P892" s="5"/>
      <c r="Q892" s="5"/>
      <c r="R892" s="256"/>
      <c r="S892" s="256"/>
      <c r="T892" s="5"/>
      <c r="U892" s="5"/>
      <c r="V892" s="265"/>
      <c r="W892" s="34"/>
      <c r="X892" s="211" t="str">
        <f>IF($H892="","",IF(EXACT(ASC(VLOOKUP($H892,TSギフト商品コード!$A$2:$H$10000,8,0)),1),VLOOKUP($H892,TSギフト商品コード!$A$2:$H$10000,4,0),IF($I$6=0%,VLOOKUP($H892,TSギフト商品コード!$A$2:$H$10000,4,0),IF($I$6=3%,VLOOKUP($H892,TSギフト商品コード!$A$2:$H$10000,5,0),IF($I$6=5%,VLOOKUP($H892,TSギフト商品コード!$A$2:$H$10000,6,0),IF($I$6=10%,VLOOKUP($H892,TSギフト商品コード!$A$2:$H$10000,7,0),""))))))</f>
        <v/>
      </c>
      <c r="Y892" s="34"/>
      <c r="Z892" s="34"/>
      <c r="AA892" s="34"/>
      <c r="AB892" s="34"/>
      <c r="AC892" s="34"/>
      <c r="AD892" s="34"/>
      <c r="AE892" s="34"/>
      <c r="AF892" s="34"/>
      <c r="AG892" s="34"/>
      <c r="AH892" s="34"/>
      <c r="AI892" s="34"/>
      <c r="AJ892" s="34"/>
      <c r="AK892" s="34"/>
      <c r="AL892" s="34"/>
      <c r="AM892" s="34"/>
      <c r="AN892" s="34"/>
      <c r="AO892" s="34"/>
      <c r="AP892" s="34"/>
      <c r="AQ892" s="34"/>
      <c r="AR892" s="34"/>
      <c r="AS892" s="34"/>
      <c r="AT892" s="34"/>
      <c r="AU892" s="34"/>
      <c r="AV892" s="34"/>
      <c r="AW892" s="34"/>
      <c r="AX892" s="34"/>
      <c r="AY892" s="34"/>
      <c r="AZ892" s="34"/>
      <c r="BA892" s="34"/>
      <c r="BB892" s="34"/>
      <c r="BC892" s="34"/>
      <c r="BD892" s="34"/>
      <c r="BE892" s="34"/>
      <c r="BF892" s="34"/>
      <c r="BG892" s="34"/>
      <c r="BH892" s="34"/>
      <c r="BI892" s="34"/>
    </row>
    <row r="893" spans="1:61" s="183" customFormat="1" ht="20.100000000000001" customHeight="1" x14ac:dyDescent="0.15">
      <c r="A893" s="213">
        <v>883</v>
      </c>
      <c r="B893" s="136"/>
      <c r="C893" s="258"/>
      <c r="D893" s="258"/>
      <c r="E893" s="258"/>
      <c r="F893" s="258"/>
      <c r="G893" s="4"/>
      <c r="H893" s="5"/>
      <c r="I893" s="212"/>
      <c r="J893" s="254" t="str">
        <f>IF($H893="","",VLOOKUP($H893,TSギフト商品コード!$A$1:$H$10000,2,0))</f>
        <v/>
      </c>
      <c r="K893" s="184" t="str">
        <f>IF($H893="","",IF(EXACT(ASC(VLOOKUP($H893,TSギフト商品コード!$A$1:$H$10000,8,0)),1),VLOOKUP($H893,TSギフト商品コード!$A$1:$H$10000,3,0),ROUNDDOWN((1-$I$6)*VLOOKUP($H893,TSギフト商品コード!$A$1:$H$10000,3,0),0)))</f>
        <v/>
      </c>
      <c r="L893" s="185" t="str">
        <f t="shared" si="13"/>
        <v/>
      </c>
      <c r="M893" s="288"/>
      <c r="N893" s="5"/>
      <c r="O893" s="5"/>
      <c r="P893" s="5"/>
      <c r="Q893" s="5"/>
      <c r="R893" s="256"/>
      <c r="S893" s="256"/>
      <c r="T893" s="5"/>
      <c r="U893" s="5"/>
      <c r="V893" s="265"/>
      <c r="W893" s="34"/>
      <c r="X893" s="211" t="str">
        <f>IF($H893="","",IF(EXACT(ASC(VLOOKUP($H893,TSギフト商品コード!$A$2:$H$10000,8,0)),1),VLOOKUP($H893,TSギフト商品コード!$A$2:$H$10000,4,0),IF($I$6=0%,VLOOKUP($H893,TSギフト商品コード!$A$2:$H$10000,4,0),IF($I$6=3%,VLOOKUP($H893,TSギフト商品コード!$A$2:$H$10000,5,0),IF($I$6=5%,VLOOKUP($H893,TSギフト商品コード!$A$2:$H$10000,6,0),IF($I$6=10%,VLOOKUP($H893,TSギフト商品コード!$A$2:$H$10000,7,0),""))))))</f>
        <v/>
      </c>
      <c r="Y893" s="34"/>
      <c r="Z893" s="34"/>
      <c r="AA893" s="34"/>
      <c r="AB893" s="34"/>
      <c r="AC893" s="34"/>
      <c r="AD893" s="34"/>
      <c r="AE893" s="34"/>
      <c r="AF893" s="34"/>
      <c r="AG893" s="34"/>
      <c r="AH893" s="34"/>
      <c r="AI893" s="34"/>
      <c r="AJ893" s="34"/>
      <c r="AK893" s="34"/>
      <c r="AL893" s="34"/>
      <c r="AM893" s="34"/>
      <c r="AN893" s="34"/>
      <c r="AO893" s="34"/>
      <c r="AP893" s="34"/>
      <c r="AQ893" s="34"/>
      <c r="AR893" s="34"/>
      <c r="AS893" s="34"/>
      <c r="AT893" s="34"/>
      <c r="AU893" s="34"/>
      <c r="AV893" s="34"/>
      <c r="AW893" s="34"/>
      <c r="AX893" s="34"/>
      <c r="AY893" s="34"/>
      <c r="AZ893" s="34"/>
      <c r="BA893" s="34"/>
      <c r="BB893" s="34"/>
      <c r="BC893" s="34"/>
      <c r="BD893" s="34"/>
      <c r="BE893" s="34"/>
      <c r="BF893" s="34"/>
      <c r="BG893" s="34"/>
      <c r="BH893" s="34"/>
      <c r="BI893" s="34"/>
    </row>
    <row r="894" spans="1:61" s="183" customFormat="1" ht="20.100000000000001" customHeight="1" x14ac:dyDescent="0.15">
      <c r="A894" s="213">
        <v>884</v>
      </c>
      <c r="B894" s="136"/>
      <c r="C894" s="258"/>
      <c r="D894" s="258"/>
      <c r="E894" s="258"/>
      <c r="F894" s="258"/>
      <c r="G894" s="4"/>
      <c r="H894" s="5"/>
      <c r="I894" s="212"/>
      <c r="J894" s="254" t="str">
        <f>IF($H894="","",VLOOKUP($H894,TSギフト商品コード!$A$1:$H$10000,2,0))</f>
        <v/>
      </c>
      <c r="K894" s="184" t="str">
        <f>IF($H894="","",IF(EXACT(ASC(VLOOKUP($H894,TSギフト商品コード!$A$1:$H$10000,8,0)),1),VLOOKUP($H894,TSギフト商品コード!$A$1:$H$10000,3,0),ROUNDDOWN((1-$I$6)*VLOOKUP($H894,TSギフト商品コード!$A$1:$H$10000,3,0),0)))</f>
        <v/>
      </c>
      <c r="L894" s="185" t="str">
        <f t="shared" si="13"/>
        <v/>
      </c>
      <c r="M894" s="288"/>
      <c r="N894" s="5"/>
      <c r="O894" s="5"/>
      <c r="P894" s="5"/>
      <c r="Q894" s="5"/>
      <c r="R894" s="256"/>
      <c r="S894" s="256"/>
      <c r="T894" s="5"/>
      <c r="U894" s="5"/>
      <c r="V894" s="265"/>
      <c r="W894" s="34"/>
      <c r="X894" s="211" t="str">
        <f>IF($H894="","",IF(EXACT(ASC(VLOOKUP($H894,TSギフト商品コード!$A$2:$H$10000,8,0)),1),VLOOKUP($H894,TSギフト商品コード!$A$2:$H$10000,4,0),IF($I$6=0%,VLOOKUP($H894,TSギフト商品コード!$A$2:$H$10000,4,0),IF($I$6=3%,VLOOKUP($H894,TSギフト商品コード!$A$2:$H$10000,5,0),IF($I$6=5%,VLOOKUP($H894,TSギフト商品コード!$A$2:$H$10000,6,0),IF($I$6=10%,VLOOKUP($H894,TSギフト商品コード!$A$2:$H$10000,7,0),""))))))</f>
        <v/>
      </c>
      <c r="Y894" s="34"/>
      <c r="Z894" s="34"/>
      <c r="AA894" s="34"/>
      <c r="AB894" s="34"/>
      <c r="AC894" s="34"/>
      <c r="AD894" s="34"/>
      <c r="AE894" s="34"/>
      <c r="AF894" s="34"/>
      <c r="AG894" s="34"/>
      <c r="AH894" s="34"/>
      <c r="AI894" s="34"/>
      <c r="AJ894" s="34"/>
      <c r="AK894" s="34"/>
      <c r="AL894" s="34"/>
      <c r="AM894" s="34"/>
      <c r="AN894" s="34"/>
      <c r="AO894" s="34"/>
      <c r="AP894" s="34"/>
      <c r="AQ894" s="34"/>
      <c r="AR894" s="34"/>
      <c r="AS894" s="34"/>
      <c r="AT894" s="34"/>
      <c r="AU894" s="34"/>
      <c r="AV894" s="34"/>
      <c r="AW894" s="34"/>
      <c r="AX894" s="34"/>
      <c r="AY894" s="34"/>
      <c r="AZ894" s="34"/>
      <c r="BA894" s="34"/>
      <c r="BB894" s="34"/>
      <c r="BC894" s="34"/>
      <c r="BD894" s="34"/>
      <c r="BE894" s="34"/>
      <c r="BF894" s="34"/>
      <c r="BG894" s="34"/>
      <c r="BH894" s="34"/>
      <c r="BI894" s="34"/>
    </row>
    <row r="895" spans="1:61" s="183" customFormat="1" ht="20.100000000000001" customHeight="1" x14ac:dyDescent="0.15">
      <c r="A895" s="213">
        <v>885</v>
      </c>
      <c r="B895" s="136"/>
      <c r="C895" s="258"/>
      <c r="D895" s="258"/>
      <c r="E895" s="258"/>
      <c r="F895" s="258"/>
      <c r="G895" s="4"/>
      <c r="H895" s="5"/>
      <c r="I895" s="212"/>
      <c r="J895" s="254" t="str">
        <f>IF($H895="","",VLOOKUP($H895,TSギフト商品コード!$A$1:$H$10000,2,0))</f>
        <v/>
      </c>
      <c r="K895" s="184" t="str">
        <f>IF($H895="","",IF(EXACT(ASC(VLOOKUP($H895,TSギフト商品コード!$A$1:$H$10000,8,0)),1),VLOOKUP($H895,TSギフト商品コード!$A$1:$H$10000,3,0),ROUNDDOWN((1-$I$6)*VLOOKUP($H895,TSギフト商品コード!$A$1:$H$10000,3,0),0)))</f>
        <v/>
      </c>
      <c r="L895" s="185" t="str">
        <f t="shared" si="13"/>
        <v/>
      </c>
      <c r="M895" s="288"/>
      <c r="N895" s="5"/>
      <c r="O895" s="5"/>
      <c r="P895" s="5"/>
      <c r="Q895" s="5"/>
      <c r="R895" s="256"/>
      <c r="S895" s="256"/>
      <c r="T895" s="5"/>
      <c r="U895" s="5"/>
      <c r="V895" s="265"/>
      <c r="W895" s="34"/>
      <c r="X895" s="211" t="str">
        <f>IF($H895="","",IF(EXACT(ASC(VLOOKUP($H895,TSギフト商品コード!$A$2:$H$10000,8,0)),1),VLOOKUP($H895,TSギフト商品コード!$A$2:$H$10000,4,0),IF($I$6=0%,VLOOKUP($H895,TSギフト商品コード!$A$2:$H$10000,4,0),IF($I$6=3%,VLOOKUP($H895,TSギフト商品コード!$A$2:$H$10000,5,0),IF($I$6=5%,VLOOKUP($H895,TSギフト商品コード!$A$2:$H$10000,6,0),IF($I$6=10%,VLOOKUP($H895,TSギフト商品コード!$A$2:$H$10000,7,0),""))))))</f>
        <v/>
      </c>
      <c r="Y895" s="34"/>
      <c r="Z895" s="34"/>
      <c r="AA895" s="34"/>
      <c r="AB895" s="34"/>
      <c r="AC895" s="34"/>
      <c r="AD895" s="34"/>
      <c r="AE895" s="34"/>
      <c r="AF895" s="34"/>
      <c r="AG895" s="34"/>
      <c r="AH895" s="34"/>
      <c r="AI895" s="34"/>
      <c r="AJ895" s="34"/>
      <c r="AK895" s="34"/>
      <c r="AL895" s="34"/>
      <c r="AM895" s="34"/>
      <c r="AN895" s="34"/>
      <c r="AO895" s="34"/>
      <c r="AP895" s="34"/>
      <c r="AQ895" s="34"/>
      <c r="AR895" s="34"/>
      <c r="AS895" s="34"/>
      <c r="AT895" s="34"/>
      <c r="AU895" s="34"/>
      <c r="AV895" s="34"/>
      <c r="AW895" s="34"/>
      <c r="AX895" s="34"/>
      <c r="AY895" s="34"/>
      <c r="AZ895" s="34"/>
      <c r="BA895" s="34"/>
      <c r="BB895" s="34"/>
      <c r="BC895" s="34"/>
      <c r="BD895" s="34"/>
      <c r="BE895" s="34"/>
      <c r="BF895" s="34"/>
      <c r="BG895" s="34"/>
      <c r="BH895" s="34"/>
      <c r="BI895" s="34"/>
    </row>
    <row r="896" spans="1:61" s="183" customFormat="1" ht="20.100000000000001" customHeight="1" x14ac:dyDescent="0.15">
      <c r="A896" s="213">
        <v>886</v>
      </c>
      <c r="B896" s="136"/>
      <c r="C896" s="258"/>
      <c r="D896" s="258"/>
      <c r="E896" s="258"/>
      <c r="F896" s="258"/>
      <c r="G896" s="4"/>
      <c r="H896" s="5"/>
      <c r="I896" s="212"/>
      <c r="J896" s="254" t="str">
        <f>IF($H896="","",VLOOKUP($H896,TSギフト商品コード!$A$1:$H$10000,2,0))</f>
        <v/>
      </c>
      <c r="K896" s="184" t="str">
        <f>IF($H896="","",IF(EXACT(ASC(VLOOKUP($H896,TSギフト商品コード!$A$1:$H$10000,8,0)),1),VLOOKUP($H896,TSギフト商品コード!$A$1:$H$10000,3,0),ROUNDDOWN((1-$I$6)*VLOOKUP($H896,TSギフト商品コード!$A$1:$H$10000,3,0),0)))</f>
        <v/>
      </c>
      <c r="L896" s="185" t="str">
        <f t="shared" si="13"/>
        <v/>
      </c>
      <c r="M896" s="288"/>
      <c r="N896" s="5"/>
      <c r="O896" s="5"/>
      <c r="P896" s="5"/>
      <c r="Q896" s="5"/>
      <c r="R896" s="256"/>
      <c r="S896" s="256"/>
      <c r="T896" s="5"/>
      <c r="U896" s="5"/>
      <c r="V896" s="265"/>
      <c r="W896" s="34"/>
      <c r="X896" s="211" t="str">
        <f>IF($H896="","",IF(EXACT(ASC(VLOOKUP($H896,TSギフト商品コード!$A$2:$H$10000,8,0)),1),VLOOKUP($H896,TSギフト商品コード!$A$2:$H$10000,4,0),IF($I$6=0%,VLOOKUP($H896,TSギフト商品コード!$A$2:$H$10000,4,0),IF($I$6=3%,VLOOKUP($H896,TSギフト商品コード!$A$2:$H$10000,5,0),IF($I$6=5%,VLOOKUP($H896,TSギフト商品コード!$A$2:$H$10000,6,0),IF($I$6=10%,VLOOKUP($H896,TSギフト商品コード!$A$2:$H$10000,7,0),""))))))</f>
        <v/>
      </c>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c r="BG896" s="34"/>
      <c r="BH896" s="34"/>
      <c r="BI896" s="34"/>
    </row>
    <row r="897" spans="1:61" s="183" customFormat="1" ht="20.100000000000001" customHeight="1" x14ac:dyDescent="0.15">
      <c r="A897" s="213">
        <v>887</v>
      </c>
      <c r="B897" s="136"/>
      <c r="C897" s="258"/>
      <c r="D897" s="258"/>
      <c r="E897" s="258"/>
      <c r="F897" s="258"/>
      <c r="G897" s="4"/>
      <c r="H897" s="5"/>
      <c r="I897" s="212"/>
      <c r="J897" s="254" t="str">
        <f>IF($H897="","",VLOOKUP($H897,TSギフト商品コード!$A$1:$H$10000,2,0))</f>
        <v/>
      </c>
      <c r="K897" s="184" t="str">
        <f>IF($H897="","",IF(EXACT(ASC(VLOOKUP($H897,TSギフト商品コード!$A$1:$H$10000,8,0)),1),VLOOKUP($H897,TSギフト商品コード!$A$1:$H$10000,3,0),ROUNDDOWN((1-$I$6)*VLOOKUP($H897,TSギフト商品コード!$A$1:$H$10000,3,0),0)))</f>
        <v/>
      </c>
      <c r="L897" s="185" t="str">
        <f t="shared" si="13"/>
        <v/>
      </c>
      <c r="M897" s="288"/>
      <c r="N897" s="5"/>
      <c r="O897" s="5"/>
      <c r="P897" s="5"/>
      <c r="Q897" s="5"/>
      <c r="R897" s="256"/>
      <c r="S897" s="256"/>
      <c r="T897" s="5"/>
      <c r="U897" s="5"/>
      <c r="V897" s="265"/>
      <c r="W897" s="34"/>
      <c r="X897" s="211" t="str">
        <f>IF($H897="","",IF(EXACT(ASC(VLOOKUP($H897,TSギフト商品コード!$A$2:$H$10000,8,0)),1),VLOOKUP($H897,TSギフト商品コード!$A$2:$H$10000,4,0),IF($I$6=0%,VLOOKUP($H897,TSギフト商品コード!$A$2:$H$10000,4,0),IF($I$6=3%,VLOOKUP($H897,TSギフト商品コード!$A$2:$H$10000,5,0),IF($I$6=5%,VLOOKUP($H897,TSギフト商品コード!$A$2:$H$10000,6,0),IF($I$6=10%,VLOOKUP($H897,TSギフト商品コード!$A$2:$H$10000,7,0),""))))))</f>
        <v/>
      </c>
      <c r="Y897" s="34"/>
      <c r="Z897" s="34"/>
      <c r="AA897" s="34"/>
      <c r="AB897" s="34"/>
      <c r="AC897" s="34"/>
      <c r="AD897" s="34"/>
      <c r="AE897" s="34"/>
      <c r="AF897" s="34"/>
      <c r="AG897" s="34"/>
      <c r="AH897" s="34"/>
      <c r="AI897" s="34"/>
      <c r="AJ897" s="34"/>
      <c r="AK897" s="34"/>
      <c r="AL897" s="34"/>
      <c r="AM897" s="34"/>
      <c r="AN897" s="34"/>
      <c r="AO897" s="34"/>
      <c r="AP897" s="34"/>
      <c r="AQ897" s="34"/>
      <c r="AR897" s="34"/>
      <c r="AS897" s="34"/>
      <c r="AT897" s="34"/>
      <c r="AU897" s="34"/>
      <c r="AV897" s="34"/>
      <c r="AW897" s="34"/>
      <c r="AX897" s="34"/>
      <c r="AY897" s="34"/>
      <c r="AZ897" s="34"/>
      <c r="BA897" s="34"/>
      <c r="BB897" s="34"/>
      <c r="BC897" s="34"/>
      <c r="BD897" s="34"/>
      <c r="BE897" s="34"/>
      <c r="BF897" s="34"/>
      <c r="BG897" s="34"/>
      <c r="BH897" s="34"/>
      <c r="BI897" s="34"/>
    </row>
    <row r="898" spans="1:61" s="183" customFormat="1" ht="20.100000000000001" customHeight="1" x14ac:dyDescent="0.15">
      <c r="A898" s="213">
        <v>888</v>
      </c>
      <c r="B898" s="136"/>
      <c r="C898" s="258"/>
      <c r="D898" s="258"/>
      <c r="E898" s="258"/>
      <c r="F898" s="258"/>
      <c r="G898" s="4"/>
      <c r="H898" s="5"/>
      <c r="I898" s="212"/>
      <c r="J898" s="254" t="str">
        <f>IF($H898="","",VLOOKUP($H898,TSギフト商品コード!$A$1:$H$10000,2,0))</f>
        <v/>
      </c>
      <c r="K898" s="184" t="str">
        <f>IF($H898="","",IF(EXACT(ASC(VLOOKUP($H898,TSギフト商品コード!$A$1:$H$10000,8,0)),1),VLOOKUP($H898,TSギフト商品コード!$A$1:$H$10000,3,0),ROUNDDOWN((1-$I$6)*VLOOKUP($H898,TSギフト商品コード!$A$1:$H$10000,3,0),0)))</f>
        <v/>
      </c>
      <c r="L898" s="185" t="str">
        <f t="shared" si="13"/>
        <v/>
      </c>
      <c r="M898" s="288"/>
      <c r="N898" s="5"/>
      <c r="O898" s="5"/>
      <c r="P898" s="5"/>
      <c r="Q898" s="5"/>
      <c r="R898" s="256"/>
      <c r="S898" s="256"/>
      <c r="T898" s="5"/>
      <c r="U898" s="5"/>
      <c r="V898" s="265"/>
      <c r="W898" s="34"/>
      <c r="X898" s="211" t="str">
        <f>IF($H898="","",IF(EXACT(ASC(VLOOKUP($H898,TSギフト商品コード!$A$2:$H$10000,8,0)),1),VLOOKUP($H898,TSギフト商品コード!$A$2:$H$10000,4,0),IF($I$6=0%,VLOOKUP($H898,TSギフト商品コード!$A$2:$H$10000,4,0),IF($I$6=3%,VLOOKUP($H898,TSギフト商品コード!$A$2:$H$10000,5,0),IF($I$6=5%,VLOOKUP($H898,TSギフト商品コード!$A$2:$H$10000,6,0),IF($I$6=10%,VLOOKUP($H898,TSギフト商品コード!$A$2:$H$10000,7,0),""))))))</f>
        <v/>
      </c>
      <c r="Y898" s="34"/>
      <c r="Z898" s="34"/>
      <c r="AA898" s="34"/>
      <c r="AB898" s="34"/>
      <c r="AC898" s="34"/>
      <c r="AD898" s="34"/>
      <c r="AE898" s="34"/>
      <c r="AF898" s="34"/>
      <c r="AG898" s="34"/>
      <c r="AH898" s="34"/>
      <c r="AI898" s="34"/>
      <c r="AJ898" s="34"/>
      <c r="AK898" s="34"/>
      <c r="AL898" s="34"/>
      <c r="AM898" s="34"/>
      <c r="AN898" s="34"/>
      <c r="AO898" s="34"/>
      <c r="AP898" s="34"/>
      <c r="AQ898" s="34"/>
      <c r="AR898" s="34"/>
      <c r="AS898" s="34"/>
      <c r="AT898" s="34"/>
      <c r="AU898" s="34"/>
      <c r="AV898" s="34"/>
      <c r="AW898" s="34"/>
      <c r="AX898" s="34"/>
      <c r="AY898" s="34"/>
      <c r="AZ898" s="34"/>
      <c r="BA898" s="34"/>
      <c r="BB898" s="34"/>
      <c r="BC898" s="34"/>
      <c r="BD898" s="34"/>
      <c r="BE898" s="34"/>
      <c r="BF898" s="34"/>
      <c r="BG898" s="34"/>
      <c r="BH898" s="34"/>
      <c r="BI898" s="34"/>
    </row>
    <row r="899" spans="1:61" s="183" customFormat="1" ht="20.100000000000001" customHeight="1" x14ac:dyDescent="0.15">
      <c r="A899" s="213">
        <v>889</v>
      </c>
      <c r="B899" s="136"/>
      <c r="C899" s="258"/>
      <c r="D899" s="258"/>
      <c r="E899" s="258"/>
      <c r="F899" s="258"/>
      <c r="G899" s="4"/>
      <c r="H899" s="5"/>
      <c r="I899" s="212"/>
      <c r="J899" s="254" t="str">
        <f>IF($H899="","",VLOOKUP($H899,TSギフト商品コード!$A$1:$H$10000,2,0))</f>
        <v/>
      </c>
      <c r="K899" s="184" t="str">
        <f>IF($H899="","",IF(EXACT(ASC(VLOOKUP($H899,TSギフト商品コード!$A$1:$H$10000,8,0)),1),VLOOKUP($H899,TSギフト商品コード!$A$1:$H$10000,3,0),ROUNDDOWN((1-$I$6)*VLOOKUP($H899,TSギフト商品コード!$A$1:$H$10000,3,0),0)))</f>
        <v/>
      </c>
      <c r="L899" s="185" t="str">
        <f t="shared" si="13"/>
        <v/>
      </c>
      <c r="M899" s="288"/>
      <c r="N899" s="5"/>
      <c r="O899" s="5"/>
      <c r="P899" s="5"/>
      <c r="Q899" s="5"/>
      <c r="R899" s="256"/>
      <c r="S899" s="256"/>
      <c r="T899" s="5"/>
      <c r="U899" s="5"/>
      <c r="V899" s="265"/>
      <c r="W899" s="34"/>
      <c r="X899" s="211" t="str">
        <f>IF($H899="","",IF(EXACT(ASC(VLOOKUP($H899,TSギフト商品コード!$A$2:$H$10000,8,0)),1),VLOOKUP($H899,TSギフト商品コード!$A$2:$H$10000,4,0),IF($I$6=0%,VLOOKUP($H899,TSギフト商品コード!$A$2:$H$10000,4,0),IF($I$6=3%,VLOOKUP($H899,TSギフト商品コード!$A$2:$H$10000,5,0),IF($I$6=5%,VLOOKUP($H899,TSギフト商品コード!$A$2:$H$10000,6,0),IF($I$6=10%,VLOOKUP($H899,TSギフト商品コード!$A$2:$H$10000,7,0),""))))))</f>
        <v/>
      </c>
      <c r="Y899" s="34"/>
      <c r="Z899" s="34"/>
      <c r="AA899" s="34"/>
      <c r="AB899" s="34"/>
      <c r="AC899" s="34"/>
      <c r="AD899" s="34"/>
      <c r="AE899" s="34"/>
      <c r="AF899" s="34"/>
      <c r="AG899" s="34"/>
      <c r="AH899" s="34"/>
      <c r="AI899" s="34"/>
      <c r="AJ899" s="34"/>
      <c r="AK899" s="34"/>
      <c r="AL899" s="34"/>
      <c r="AM899" s="34"/>
      <c r="AN899" s="34"/>
      <c r="AO899" s="34"/>
      <c r="AP899" s="34"/>
      <c r="AQ899" s="34"/>
      <c r="AR899" s="34"/>
      <c r="AS899" s="34"/>
      <c r="AT899" s="34"/>
      <c r="AU899" s="34"/>
      <c r="AV899" s="34"/>
      <c r="AW899" s="34"/>
      <c r="AX899" s="34"/>
      <c r="AY899" s="34"/>
      <c r="AZ899" s="34"/>
      <c r="BA899" s="34"/>
      <c r="BB899" s="34"/>
      <c r="BC899" s="34"/>
      <c r="BD899" s="34"/>
      <c r="BE899" s="34"/>
      <c r="BF899" s="34"/>
      <c r="BG899" s="34"/>
      <c r="BH899" s="34"/>
      <c r="BI899" s="34"/>
    </row>
    <row r="900" spans="1:61" s="183" customFormat="1" ht="20.100000000000001" customHeight="1" x14ac:dyDescent="0.15">
      <c r="A900" s="213">
        <v>890</v>
      </c>
      <c r="B900" s="136"/>
      <c r="C900" s="258"/>
      <c r="D900" s="258"/>
      <c r="E900" s="258"/>
      <c r="F900" s="258"/>
      <c r="G900" s="4"/>
      <c r="H900" s="5"/>
      <c r="I900" s="212"/>
      <c r="J900" s="254" t="str">
        <f>IF($H900="","",VLOOKUP($H900,TSギフト商品コード!$A$1:$H$10000,2,0))</f>
        <v/>
      </c>
      <c r="K900" s="184" t="str">
        <f>IF($H900="","",IF(EXACT(ASC(VLOOKUP($H900,TSギフト商品コード!$A$1:$H$10000,8,0)),1),VLOOKUP($H900,TSギフト商品コード!$A$1:$H$10000,3,0),ROUNDDOWN((1-$I$6)*VLOOKUP($H900,TSギフト商品コード!$A$1:$H$10000,3,0),0)))</f>
        <v/>
      </c>
      <c r="L900" s="185" t="str">
        <f t="shared" si="13"/>
        <v/>
      </c>
      <c r="M900" s="288"/>
      <c r="N900" s="5"/>
      <c r="O900" s="5"/>
      <c r="P900" s="5"/>
      <c r="Q900" s="5"/>
      <c r="R900" s="256"/>
      <c r="S900" s="256"/>
      <c r="T900" s="5"/>
      <c r="U900" s="5"/>
      <c r="V900" s="265"/>
      <c r="W900" s="34"/>
      <c r="X900" s="211" t="str">
        <f>IF($H900="","",IF(EXACT(ASC(VLOOKUP($H900,TSギフト商品コード!$A$2:$H$10000,8,0)),1),VLOOKUP($H900,TSギフト商品コード!$A$2:$H$10000,4,0),IF($I$6=0%,VLOOKUP($H900,TSギフト商品コード!$A$2:$H$10000,4,0),IF($I$6=3%,VLOOKUP($H900,TSギフト商品コード!$A$2:$H$10000,5,0),IF($I$6=5%,VLOOKUP($H900,TSギフト商品コード!$A$2:$H$10000,6,0),IF($I$6=10%,VLOOKUP($H900,TSギフト商品コード!$A$2:$H$10000,7,0),""))))))</f>
        <v/>
      </c>
      <c r="Y900" s="34"/>
      <c r="Z900" s="34"/>
      <c r="AA900" s="34"/>
      <c r="AB900" s="34"/>
      <c r="AC900" s="34"/>
      <c r="AD900" s="34"/>
      <c r="AE900" s="34"/>
      <c r="AF900" s="34"/>
      <c r="AG900" s="34"/>
      <c r="AH900" s="34"/>
      <c r="AI900" s="34"/>
      <c r="AJ900" s="34"/>
      <c r="AK900" s="34"/>
      <c r="AL900" s="34"/>
      <c r="AM900" s="34"/>
      <c r="AN900" s="34"/>
      <c r="AO900" s="34"/>
      <c r="AP900" s="34"/>
      <c r="AQ900" s="34"/>
      <c r="AR900" s="34"/>
      <c r="AS900" s="34"/>
      <c r="AT900" s="34"/>
      <c r="AU900" s="34"/>
      <c r="AV900" s="34"/>
      <c r="AW900" s="34"/>
      <c r="AX900" s="34"/>
      <c r="AY900" s="34"/>
      <c r="AZ900" s="34"/>
      <c r="BA900" s="34"/>
      <c r="BB900" s="34"/>
      <c r="BC900" s="34"/>
      <c r="BD900" s="34"/>
      <c r="BE900" s="34"/>
      <c r="BF900" s="34"/>
      <c r="BG900" s="34"/>
      <c r="BH900" s="34"/>
      <c r="BI900" s="34"/>
    </row>
    <row r="901" spans="1:61" s="183" customFormat="1" ht="20.100000000000001" customHeight="1" x14ac:dyDescent="0.15">
      <c r="A901" s="213">
        <v>891</v>
      </c>
      <c r="B901" s="136"/>
      <c r="C901" s="258"/>
      <c r="D901" s="258"/>
      <c r="E901" s="258"/>
      <c r="F901" s="258"/>
      <c r="G901" s="4"/>
      <c r="H901" s="5"/>
      <c r="I901" s="212"/>
      <c r="J901" s="254" t="str">
        <f>IF($H901="","",VLOOKUP($H901,TSギフト商品コード!$A$1:$H$10000,2,0))</f>
        <v/>
      </c>
      <c r="K901" s="184" t="str">
        <f>IF($H901="","",IF(EXACT(ASC(VLOOKUP($H901,TSギフト商品コード!$A$1:$H$10000,8,0)),1),VLOOKUP($H901,TSギフト商品コード!$A$1:$H$10000,3,0),ROUNDDOWN((1-$I$6)*VLOOKUP($H901,TSギフト商品コード!$A$1:$H$10000,3,0),0)))</f>
        <v/>
      </c>
      <c r="L901" s="185" t="str">
        <f t="shared" si="13"/>
        <v/>
      </c>
      <c r="M901" s="288"/>
      <c r="N901" s="5"/>
      <c r="O901" s="5"/>
      <c r="P901" s="5"/>
      <c r="Q901" s="5"/>
      <c r="R901" s="256"/>
      <c r="S901" s="256"/>
      <c r="T901" s="5"/>
      <c r="U901" s="5"/>
      <c r="V901" s="265"/>
      <c r="W901" s="34"/>
      <c r="X901" s="211" t="str">
        <f>IF($H901="","",IF(EXACT(ASC(VLOOKUP($H901,TSギフト商品コード!$A$2:$H$10000,8,0)),1),VLOOKUP($H901,TSギフト商品コード!$A$2:$H$10000,4,0),IF($I$6=0%,VLOOKUP($H901,TSギフト商品コード!$A$2:$H$10000,4,0),IF($I$6=3%,VLOOKUP($H901,TSギフト商品コード!$A$2:$H$10000,5,0),IF($I$6=5%,VLOOKUP($H901,TSギフト商品コード!$A$2:$H$10000,6,0),IF($I$6=10%,VLOOKUP($H901,TSギフト商品コード!$A$2:$H$10000,7,0),""))))))</f>
        <v/>
      </c>
      <c r="Y901" s="34"/>
      <c r="Z901" s="34"/>
      <c r="AA901" s="34"/>
      <c r="AB901" s="34"/>
      <c r="AC901" s="34"/>
      <c r="AD901" s="34"/>
      <c r="AE901" s="34"/>
      <c r="AF901" s="34"/>
      <c r="AG901" s="34"/>
      <c r="AH901" s="34"/>
      <c r="AI901" s="34"/>
      <c r="AJ901" s="34"/>
      <c r="AK901" s="34"/>
      <c r="AL901" s="34"/>
      <c r="AM901" s="34"/>
      <c r="AN901" s="34"/>
      <c r="AO901" s="34"/>
      <c r="AP901" s="34"/>
      <c r="AQ901" s="34"/>
      <c r="AR901" s="34"/>
      <c r="AS901" s="34"/>
      <c r="AT901" s="34"/>
      <c r="AU901" s="34"/>
      <c r="AV901" s="34"/>
      <c r="AW901" s="34"/>
      <c r="AX901" s="34"/>
      <c r="AY901" s="34"/>
      <c r="AZ901" s="34"/>
      <c r="BA901" s="34"/>
      <c r="BB901" s="34"/>
      <c r="BC901" s="34"/>
      <c r="BD901" s="34"/>
      <c r="BE901" s="34"/>
      <c r="BF901" s="34"/>
      <c r="BG901" s="34"/>
      <c r="BH901" s="34"/>
      <c r="BI901" s="34"/>
    </row>
    <row r="902" spans="1:61" s="183" customFormat="1" ht="20.100000000000001" customHeight="1" x14ac:dyDescent="0.15">
      <c r="A902" s="213">
        <v>892</v>
      </c>
      <c r="B902" s="136"/>
      <c r="C902" s="258"/>
      <c r="D902" s="258"/>
      <c r="E902" s="258"/>
      <c r="F902" s="258"/>
      <c r="G902" s="4"/>
      <c r="H902" s="5"/>
      <c r="I902" s="212"/>
      <c r="J902" s="254" t="str">
        <f>IF($H902="","",VLOOKUP($H902,TSギフト商品コード!$A$1:$H$10000,2,0))</f>
        <v/>
      </c>
      <c r="K902" s="184" t="str">
        <f>IF($H902="","",IF(EXACT(ASC(VLOOKUP($H902,TSギフト商品コード!$A$1:$H$10000,8,0)),1),VLOOKUP($H902,TSギフト商品コード!$A$1:$H$10000,3,0),ROUNDDOWN((1-$I$6)*VLOOKUP($H902,TSギフト商品コード!$A$1:$H$10000,3,0),0)))</f>
        <v/>
      </c>
      <c r="L902" s="185" t="str">
        <f t="shared" si="13"/>
        <v/>
      </c>
      <c r="M902" s="288"/>
      <c r="N902" s="5"/>
      <c r="O902" s="5"/>
      <c r="P902" s="5"/>
      <c r="Q902" s="5"/>
      <c r="R902" s="256"/>
      <c r="S902" s="256"/>
      <c r="T902" s="5"/>
      <c r="U902" s="5"/>
      <c r="V902" s="265"/>
      <c r="W902" s="34"/>
      <c r="X902" s="211" t="str">
        <f>IF($H902="","",IF(EXACT(ASC(VLOOKUP($H902,TSギフト商品コード!$A$2:$H$10000,8,0)),1),VLOOKUP($H902,TSギフト商品コード!$A$2:$H$10000,4,0),IF($I$6=0%,VLOOKUP($H902,TSギフト商品コード!$A$2:$H$10000,4,0),IF($I$6=3%,VLOOKUP($H902,TSギフト商品コード!$A$2:$H$10000,5,0),IF($I$6=5%,VLOOKUP($H902,TSギフト商品コード!$A$2:$H$10000,6,0),IF($I$6=10%,VLOOKUP($H902,TSギフト商品コード!$A$2:$H$10000,7,0),""))))))</f>
        <v/>
      </c>
      <c r="Y902" s="34"/>
      <c r="Z902" s="34"/>
      <c r="AA902" s="34"/>
      <c r="AB902" s="34"/>
      <c r="AC902" s="34"/>
      <c r="AD902" s="34"/>
      <c r="AE902" s="34"/>
      <c r="AF902" s="34"/>
      <c r="AG902" s="34"/>
      <c r="AH902" s="34"/>
      <c r="AI902" s="34"/>
      <c r="AJ902" s="34"/>
      <c r="AK902" s="34"/>
      <c r="AL902" s="34"/>
      <c r="AM902" s="34"/>
      <c r="AN902" s="34"/>
      <c r="AO902" s="34"/>
      <c r="AP902" s="34"/>
      <c r="AQ902" s="34"/>
      <c r="AR902" s="34"/>
      <c r="AS902" s="34"/>
      <c r="AT902" s="34"/>
      <c r="AU902" s="34"/>
      <c r="AV902" s="34"/>
      <c r="AW902" s="34"/>
      <c r="AX902" s="34"/>
      <c r="AY902" s="34"/>
      <c r="AZ902" s="34"/>
      <c r="BA902" s="34"/>
      <c r="BB902" s="34"/>
      <c r="BC902" s="34"/>
      <c r="BD902" s="34"/>
      <c r="BE902" s="34"/>
      <c r="BF902" s="34"/>
      <c r="BG902" s="34"/>
      <c r="BH902" s="34"/>
      <c r="BI902" s="34"/>
    </row>
    <row r="903" spans="1:61" s="183" customFormat="1" ht="20.100000000000001" customHeight="1" x14ac:dyDescent="0.15">
      <c r="A903" s="213">
        <v>893</v>
      </c>
      <c r="B903" s="136"/>
      <c r="C903" s="258"/>
      <c r="D903" s="258"/>
      <c r="E903" s="258"/>
      <c r="F903" s="258"/>
      <c r="G903" s="4"/>
      <c r="H903" s="5"/>
      <c r="I903" s="212"/>
      <c r="J903" s="254" t="str">
        <f>IF($H903="","",VLOOKUP($H903,TSギフト商品コード!$A$1:$H$10000,2,0))</f>
        <v/>
      </c>
      <c r="K903" s="184" t="str">
        <f>IF($H903="","",IF(EXACT(ASC(VLOOKUP($H903,TSギフト商品コード!$A$1:$H$10000,8,0)),1),VLOOKUP($H903,TSギフト商品コード!$A$1:$H$10000,3,0),ROUNDDOWN((1-$I$6)*VLOOKUP($H903,TSギフト商品コード!$A$1:$H$10000,3,0),0)))</f>
        <v/>
      </c>
      <c r="L903" s="185" t="str">
        <f t="shared" si="13"/>
        <v/>
      </c>
      <c r="M903" s="288"/>
      <c r="N903" s="5"/>
      <c r="O903" s="5"/>
      <c r="P903" s="5"/>
      <c r="Q903" s="5"/>
      <c r="R903" s="256"/>
      <c r="S903" s="256"/>
      <c r="T903" s="5"/>
      <c r="U903" s="5"/>
      <c r="V903" s="265"/>
      <c r="W903" s="34"/>
      <c r="X903" s="211" t="str">
        <f>IF($H903="","",IF(EXACT(ASC(VLOOKUP($H903,TSギフト商品コード!$A$2:$H$10000,8,0)),1),VLOOKUP($H903,TSギフト商品コード!$A$2:$H$10000,4,0),IF($I$6=0%,VLOOKUP($H903,TSギフト商品コード!$A$2:$H$10000,4,0),IF($I$6=3%,VLOOKUP($H903,TSギフト商品コード!$A$2:$H$10000,5,0),IF($I$6=5%,VLOOKUP($H903,TSギフト商品コード!$A$2:$H$10000,6,0),IF($I$6=10%,VLOOKUP($H903,TSギフト商品コード!$A$2:$H$10000,7,0),""))))))</f>
        <v/>
      </c>
      <c r="Y903" s="34"/>
      <c r="Z903" s="34"/>
      <c r="AA903" s="34"/>
      <c r="AB903" s="34"/>
      <c r="AC903" s="34"/>
      <c r="AD903" s="34"/>
      <c r="AE903" s="34"/>
      <c r="AF903" s="34"/>
      <c r="AG903" s="34"/>
      <c r="AH903" s="34"/>
      <c r="AI903" s="34"/>
      <c r="AJ903" s="34"/>
      <c r="AK903" s="34"/>
      <c r="AL903" s="34"/>
      <c r="AM903" s="34"/>
      <c r="AN903" s="34"/>
      <c r="AO903" s="34"/>
      <c r="AP903" s="34"/>
      <c r="AQ903" s="34"/>
      <c r="AR903" s="34"/>
      <c r="AS903" s="34"/>
      <c r="AT903" s="34"/>
      <c r="AU903" s="34"/>
      <c r="AV903" s="34"/>
      <c r="AW903" s="34"/>
      <c r="AX903" s="34"/>
      <c r="AY903" s="34"/>
      <c r="AZ903" s="34"/>
      <c r="BA903" s="34"/>
      <c r="BB903" s="34"/>
      <c r="BC903" s="34"/>
      <c r="BD903" s="34"/>
      <c r="BE903" s="34"/>
      <c r="BF903" s="34"/>
      <c r="BG903" s="34"/>
      <c r="BH903" s="34"/>
      <c r="BI903" s="34"/>
    </row>
    <row r="904" spans="1:61" s="183" customFormat="1" ht="20.100000000000001" customHeight="1" x14ac:dyDescent="0.15">
      <c r="A904" s="213">
        <v>894</v>
      </c>
      <c r="B904" s="136"/>
      <c r="C904" s="258"/>
      <c r="D904" s="258"/>
      <c r="E904" s="258"/>
      <c r="F904" s="258"/>
      <c r="G904" s="4"/>
      <c r="H904" s="5"/>
      <c r="I904" s="212"/>
      <c r="J904" s="254" t="str">
        <f>IF($H904="","",VLOOKUP($H904,TSギフト商品コード!$A$1:$H$10000,2,0))</f>
        <v/>
      </c>
      <c r="K904" s="184" t="str">
        <f>IF($H904="","",IF(EXACT(ASC(VLOOKUP($H904,TSギフト商品コード!$A$1:$H$10000,8,0)),1),VLOOKUP($H904,TSギフト商品コード!$A$1:$H$10000,3,0),ROUNDDOWN((1-$I$6)*VLOOKUP($H904,TSギフト商品コード!$A$1:$H$10000,3,0),0)))</f>
        <v/>
      </c>
      <c r="L904" s="185" t="str">
        <f t="shared" si="13"/>
        <v/>
      </c>
      <c r="M904" s="288"/>
      <c r="N904" s="5"/>
      <c r="O904" s="5"/>
      <c r="P904" s="5"/>
      <c r="Q904" s="5"/>
      <c r="R904" s="256"/>
      <c r="S904" s="256"/>
      <c r="T904" s="5"/>
      <c r="U904" s="5"/>
      <c r="V904" s="265"/>
      <c r="W904" s="34"/>
      <c r="X904" s="211" t="str">
        <f>IF($H904="","",IF(EXACT(ASC(VLOOKUP($H904,TSギフト商品コード!$A$2:$H$10000,8,0)),1),VLOOKUP($H904,TSギフト商品コード!$A$2:$H$10000,4,0),IF($I$6=0%,VLOOKUP($H904,TSギフト商品コード!$A$2:$H$10000,4,0),IF($I$6=3%,VLOOKUP($H904,TSギフト商品コード!$A$2:$H$10000,5,0),IF($I$6=5%,VLOOKUP($H904,TSギフト商品コード!$A$2:$H$10000,6,0),IF($I$6=10%,VLOOKUP($H904,TSギフト商品コード!$A$2:$H$10000,7,0),""))))))</f>
        <v/>
      </c>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c r="BG904" s="34"/>
      <c r="BH904" s="34"/>
      <c r="BI904" s="34"/>
    </row>
    <row r="905" spans="1:61" s="183" customFormat="1" ht="20.100000000000001" customHeight="1" x14ac:dyDescent="0.15">
      <c r="A905" s="213">
        <v>895</v>
      </c>
      <c r="B905" s="136"/>
      <c r="C905" s="258"/>
      <c r="D905" s="258"/>
      <c r="E905" s="258"/>
      <c r="F905" s="258"/>
      <c r="G905" s="4"/>
      <c r="H905" s="5"/>
      <c r="I905" s="212"/>
      <c r="J905" s="254" t="str">
        <f>IF($H905="","",VLOOKUP($H905,TSギフト商品コード!$A$1:$H$10000,2,0))</f>
        <v/>
      </c>
      <c r="K905" s="184" t="str">
        <f>IF($H905="","",IF(EXACT(ASC(VLOOKUP($H905,TSギフト商品コード!$A$1:$H$10000,8,0)),1),VLOOKUP($H905,TSギフト商品コード!$A$1:$H$10000,3,0),ROUNDDOWN((1-$I$6)*VLOOKUP($H905,TSギフト商品コード!$A$1:$H$10000,3,0),0)))</f>
        <v/>
      </c>
      <c r="L905" s="185" t="str">
        <f t="shared" si="13"/>
        <v/>
      </c>
      <c r="M905" s="288"/>
      <c r="N905" s="5"/>
      <c r="O905" s="5"/>
      <c r="P905" s="5"/>
      <c r="Q905" s="5"/>
      <c r="R905" s="256"/>
      <c r="S905" s="256"/>
      <c r="T905" s="5"/>
      <c r="U905" s="5"/>
      <c r="V905" s="265"/>
      <c r="W905" s="34"/>
      <c r="X905" s="211" t="str">
        <f>IF($H905="","",IF(EXACT(ASC(VLOOKUP($H905,TSギフト商品コード!$A$2:$H$10000,8,0)),1),VLOOKUP($H905,TSギフト商品コード!$A$2:$H$10000,4,0),IF($I$6=0%,VLOOKUP($H905,TSギフト商品コード!$A$2:$H$10000,4,0),IF($I$6=3%,VLOOKUP($H905,TSギフト商品コード!$A$2:$H$10000,5,0),IF($I$6=5%,VLOOKUP($H905,TSギフト商品コード!$A$2:$H$10000,6,0),IF($I$6=10%,VLOOKUP($H905,TSギフト商品コード!$A$2:$H$10000,7,0),""))))))</f>
        <v/>
      </c>
      <c r="Y905" s="34"/>
      <c r="Z905" s="34"/>
      <c r="AA905" s="34"/>
      <c r="AB905" s="34"/>
      <c r="AC905" s="34"/>
      <c r="AD905" s="34"/>
      <c r="AE905" s="34"/>
      <c r="AF905" s="34"/>
      <c r="AG905" s="34"/>
      <c r="AH905" s="34"/>
      <c r="AI905" s="34"/>
      <c r="AJ905" s="34"/>
      <c r="AK905" s="34"/>
      <c r="AL905" s="34"/>
      <c r="AM905" s="34"/>
      <c r="AN905" s="34"/>
      <c r="AO905" s="34"/>
      <c r="AP905" s="34"/>
      <c r="AQ905" s="34"/>
      <c r="AR905" s="34"/>
      <c r="AS905" s="34"/>
      <c r="AT905" s="34"/>
      <c r="AU905" s="34"/>
      <c r="AV905" s="34"/>
      <c r="AW905" s="34"/>
      <c r="AX905" s="34"/>
      <c r="AY905" s="34"/>
      <c r="AZ905" s="34"/>
      <c r="BA905" s="34"/>
      <c r="BB905" s="34"/>
      <c r="BC905" s="34"/>
      <c r="BD905" s="34"/>
      <c r="BE905" s="34"/>
      <c r="BF905" s="34"/>
      <c r="BG905" s="34"/>
      <c r="BH905" s="34"/>
      <c r="BI905" s="34"/>
    </row>
    <row r="906" spans="1:61" s="183" customFormat="1" ht="20.100000000000001" customHeight="1" x14ac:dyDescent="0.15">
      <c r="A906" s="213">
        <v>896</v>
      </c>
      <c r="B906" s="136"/>
      <c r="C906" s="258"/>
      <c r="D906" s="258"/>
      <c r="E906" s="258"/>
      <c r="F906" s="258"/>
      <c r="G906" s="4"/>
      <c r="H906" s="5"/>
      <c r="I906" s="212"/>
      <c r="J906" s="254" t="str">
        <f>IF($H906="","",VLOOKUP($H906,TSギフト商品コード!$A$1:$H$10000,2,0))</f>
        <v/>
      </c>
      <c r="K906" s="184" t="str">
        <f>IF($H906="","",IF(EXACT(ASC(VLOOKUP($H906,TSギフト商品コード!$A$1:$H$10000,8,0)),1),VLOOKUP($H906,TSギフト商品コード!$A$1:$H$10000,3,0),ROUNDDOWN((1-$I$6)*VLOOKUP($H906,TSギフト商品コード!$A$1:$H$10000,3,0),0)))</f>
        <v/>
      </c>
      <c r="L906" s="185" t="str">
        <f t="shared" si="13"/>
        <v/>
      </c>
      <c r="M906" s="288"/>
      <c r="N906" s="5"/>
      <c r="O906" s="5"/>
      <c r="P906" s="5"/>
      <c r="Q906" s="5"/>
      <c r="R906" s="256"/>
      <c r="S906" s="256"/>
      <c r="T906" s="5"/>
      <c r="U906" s="5"/>
      <c r="V906" s="265"/>
      <c r="W906" s="34"/>
      <c r="X906" s="211" t="str">
        <f>IF($H906="","",IF(EXACT(ASC(VLOOKUP($H906,TSギフト商品コード!$A$2:$H$10000,8,0)),1),VLOOKUP($H906,TSギフト商品コード!$A$2:$H$10000,4,0),IF($I$6=0%,VLOOKUP($H906,TSギフト商品コード!$A$2:$H$10000,4,0),IF($I$6=3%,VLOOKUP($H906,TSギフト商品コード!$A$2:$H$10000,5,0),IF($I$6=5%,VLOOKUP($H906,TSギフト商品コード!$A$2:$H$10000,6,0),IF($I$6=10%,VLOOKUP($H906,TSギフト商品コード!$A$2:$H$10000,7,0),""))))))</f>
        <v/>
      </c>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c r="BG906" s="34"/>
      <c r="BH906" s="34"/>
      <c r="BI906" s="34"/>
    </row>
    <row r="907" spans="1:61" s="183" customFormat="1" ht="20.100000000000001" customHeight="1" x14ac:dyDescent="0.15">
      <c r="A907" s="213">
        <v>897</v>
      </c>
      <c r="B907" s="136"/>
      <c r="C907" s="258"/>
      <c r="D907" s="258"/>
      <c r="E907" s="258"/>
      <c r="F907" s="258"/>
      <c r="G907" s="4"/>
      <c r="H907" s="5"/>
      <c r="I907" s="212"/>
      <c r="J907" s="254" t="str">
        <f>IF($H907="","",VLOOKUP($H907,TSギフト商品コード!$A$1:$H$10000,2,0))</f>
        <v/>
      </c>
      <c r="K907" s="184" t="str">
        <f>IF($H907="","",IF(EXACT(ASC(VLOOKUP($H907,TSギフト商品コード!$A$1:$H$10000,8,0)),1),VLOOKUP($H907,TSギフト商品コード!$A$1:$H$10000,3,0),ROUNDDOWN((1-$I$6)*VLOOKUP($H907,TSギフト商品コード!$A$1:$H$10000,3,0),0)))</f>
        <v/>
      </c>
      <c r="L907" s="185" t="str">
        <f t="shared" si="13"/>
        <v/>
      </c>
      <c r="M907" s="288"/>
      <c r="N907" s="5"/>
      <c r="O907" s="5"/>
      <c r="P907" s="5"/>
      <c r="Q907" s="5"/>
      <c r="R907" s="256"/>
      <c r="S907" s="256"/>
      <c r="T907" s="5"/>
      <c r="U907" s="5"/>
      <c r="V907" s="265"/>
      <c r="W907" s="34"/>
      <c r="X907" s="211" t="str">
        <f>IF($H907="","",IF(EXACT(ASC(VLOOKUP($H907,TSギフト商品コード!$A$2:$H$10000,8,0)),1),VLOOKUP($H907,TSギフト商品コード!$A$2:$H$10000,4,0),IF($I$6=0%,VLOOKUP($H907,TSギフト商品コード!$A$2:$H$10000,4,0),IF($I$6=3%,VLOOKUP($H907,TSギフト商品コード!$A$2:$H$10000,5,0),IF($I$6=5%,VLOOKUP($H907,TSギフト商品コード!$A$2:$H$10000,6,0),IF($I$6=10%,VLOOKUP($H907,TSギフト商品コード!$A$2:$H$10000,7,0),""))))))</f>
        <v/>
      </c>
      <c r="Y907" s="34"/>
      <c r="Z907" s="34"/>
      <c r="AA907" s="34"/>
      <c r="AB907" s="34"/>
      <c r="AC907" s="34"/>
      <c r="AD907" s="34"/>
      <c r="AE907" s="34"/>
      <c r="AF907" s="34"/>
      <c r="AG907" s="34"/>
      <c r="AH907" s="34"/>
      <c r="AI907" s="34"/>
      <c r="AJ907" s="34"/>
      <c r="AK907" s="34"/>
      <c r="AL907" s="34"/>
      <c r="AM907" s="34"/>
      <c r="AN907" s="34"/>
      <c r="AO907" s="34"/>
      <c r="AP907" s="34"/>
      <c r="AQ907" s="34"/>
      <c r="AR907" s="34"/>
      <c r="AS907" s="34"/>
      <c r="AT907" s="34"/>
      <c r="AU907" s="34"/>
      <c r="AV907" s="34"/>
      <c r="AW907" s="34"/>
      <c r="AX907" s="34"/>
      <c r="AY907" s="34"/>
      <c r="AZ907" s="34"/>
      <c r="BA907" s="34"/>
      <c r="BB907" s="34"/>
      <c r="BC907" s="34"/>
      <c r="BD907" s="34"/>
      <c r="BE907" s="34"/>
      <c r="BF907" s="34"/>
      <c r="BG907" s="34"/>
      <c r="BH907" s="34"/>
      <c r="BI907" s="34"/>
    </row>
    <row r="908" spans="1:61" s="183" customFormat="1" ht="20.100000000000001" customHeight="1" x14ac:dyDescent="0.15">
      <c r="A908" s="213">
        <v>898</v>
      </c>
      <c r="B908" s="136"/>
      <c r="C908" s="258"/>
      <c r="D908" s="258"/>
      <c r="E908" s="258"/>
      <c r="F908" s="258"/>
      <c r="G908" s="4"/>
      <c r="H908" s="5"/>
      <c r="I908" s="212"/>
      <c r="J908" s="254" t="str">
        <f>IF($H908="","",VLOOKUP($H908,TSギフト商品コード!$A$1:$H$10000,2,0))</f>
        <v/>
      </c>
      <c r="K908" s="184" t="str">
        <f>IF($H908="","",IF(EXACT(ASC(VLOOKUP($H908,TSギフト商品コード!$A$1:$H$10000,8,0)),1),VLOOKUP($H908,TSギフト商品コード!$A$1:$H$10000,3,0),ROUNDDOWN((1-$I$6)*VLOOKUP($H908,TSギフト商品コード!$A$1:$H$10000,3,0),0)))</f>
        <v/>
      </c>
      <c r="L908" s="185" t="str">
        <f t="shared" ref="L908:L971" si="14">IF(OR($I908="",$K908=""),"",$I908*$K908)</f>
        <v/>
      </c>
      <c r="M908" s="288"/>
      <c r="N908" s="5"/>
      <c r="O908" s="5"/>
      <c r="P908" s="5"/>
      <c r="Q908" s="5"/>
      <c r="R908" s="256"/>
      <c r="S908" s="256"/>
      <c r="T908" s="5"/>
      <c r="U908" s="5"/>
      <c r="V908" s="265"/>
      <c r="W908" s="34"/>
      <c r="X908" s="211" t="str">
        <f>IF($H908="","",IF(EXACT(ASC(VLOOKUP($H908,TSギフト商品コード!$A$2:$H$10000,8,0)),1),VLOOKUP($H908,TSギフト商品コード!$A$2:$H$10000,4,0),IF($I$6=0%,VLOOKUP($H908,TSギフト商品コード!$A$2:$H$10000,4,0),IF($I$6=3%,VLOOKUP($H908,TSギフト商品コード!$A$2:$H$10000,5,0),IF($I$6=5%,VLOOKUP($H908,TSギフト商品コード!$A$2:$H$10000,6,0),IF($I$6=10%,VLOOKUP($H908,TSギフト商品コード!$A$2:$H$10000,7,0),""))))))</f>
        <v/>
      </c>
      <c r="Y908" s="34"/>
      <c r="Z908" s="34"/>
      <c r="AA908" s="34"/>
      <c r="AB908" s="34"/>
      <c r="AC908" s="34"/>
      <c r="AD908" s="34"/>
      <c r="AE908" s="34"/>
      <c r="AF908" s="34"/>
      <c r="AG908" s="34"/>
      <c r="AH908" s="34"/>
      <c r="AI908" s="34"/>
      <c r="AJ908" s="34"/>
      <c r="AK908" s="34"/>
      <c r="AL908" s="34"/>
      <c r="AM908" s="34"/>
      <c r="AN908" s="34"/>
      <c r="AO908" s="34"/>
      <c r="AP908" s="34"/>
      <c r="AQ908" s="34"/>
      <c r="AR908" s="34"/>
      <c r="AS908" s="34"/>
      <c r="AT908" s="34"/>
      <c r="AU908" s="34"/>
      <c r="AV908" s="34"/>
      <c r="AW908" s="34"/>
      <c r="AX908" s="34"/>
      <c r="AY908" s="34"/>
      <c r="AZ908" s="34"/>
      <c r="BA908" s="34"/>
      <c r="BB908" s="34"/>
      <c r="BC908" s="34"/>
      <c r="BD908" s="34"/>
      <c r="BE908" s="34"/>
      <c r="BF908" s="34"/>
      <c r="BG908" s="34"/>
      <c r="BH908" s="34"/>
      <c r="BI908" s="34"/>
    </row>
    <row r="909" spans="1:61" s="183" customFormat="1" ht="20.100000000000001" customHeight="1" x14ac:dyDescent="0.15">
      <c r="A909" s="213">
        <v>899</v>
      </c>
      <c r="B909" s="136"/>
      <c r="C909" s="258"/>
      <c r="D909" s="258"/>
      <c r="E909" s="258"/>
      <c r="F909" s="258"/>
      <c r="G909" s="4"/>
      <c r="H909" s="5"/>
      <c r="I909" s="212"/>
      <c r="J909" s="254" t="str">
        <f>IF($H909="","",VLOOKUP($H909,TSギフト商品コード!$A$1:$H$10000,2,0))</f>
        <v/>
      </c>
      <c r="K909" s="184" t="str">
        <f>IF($H909="","",IF(EXACT(ASC(VLOOKUP($H909,TSギフト商品コード!$A$1:$H$10000,8,0)),1),VLOOKUP($H909,TSギフト商品コード!$A$1:$H$10000,3,0),ROUNDDOWN((1-$I$6)*VLOOKUP($H909,TSギフト商品コード!$A$1:$H$10000,3,0),0)))</f>
        <v/>
      </c>
      <c r="L909" s="185" t="str">
        <f t="shared" si="14"/>
        <v/>
      </c>
      <c r="M909" s="288"/>
      <c r="N909" s="5"/>
      <c r="O909" s="5"/>
      <c r="P909" s="5"/>
      <c r="Q909" s="5"/>
      <c r="R909" s="256"/>
      <c r="S909" s="256"/>
      <c r="T909" s="5"/>
      <c r="U909" s="5"/>
      <c r="V909" s="265"/>
      <c r="W909" s="34"/>
      <c r="X909" s="211" t="str">
        <f>IF($H909="","",IF(EXACT(ASC(VLOOKUP($H909,TSギフト商品コード!$A$2:$H$10000,8,0)),1),VLOOKUP($H909,TSギフト商品コード!$A$2:$H$10000,4,0),IF($I$6=0%,VLOOKUP($H909,TSギフト商品コード!$A$2:$H$10000,4,0),IF($I$6=3%,VLOOKUP($H909,TSギフト商品コード!$A$2:$H$10000,5,0),IF($I$6=5%,VLOOKUP($H909,TSギフト商品コード!$A$2:$H$10000,6,0),IF($I$6=10%,VLOOKUP($H909,TSギフト商品コード!$A$2:$H$10000,7,0),""))))))</f>
        <v/>
      </c>
      <c r="Y909" s="34"/>
      <c r="Z909" s="34"/>
      <c r="AA909" s="34"/>
      <c r="AB909" s="34"/>
      <c r="AC909" s="34"/>
      <c r="AD909" s="34"/>
      <c r="AE909" s="34"/>
      <c r="AF909" s="34"/>
      <c r="AG909" s="34"/>
      <c r="AH909" s="34"/>
      <c r="AI909" s="34"/>
      <c r="AJ909" s="34"/>
      <c r="AK909" s="34"/>
      <c r="AL909" s="34"/>
      <c r="AM909" s="34"/>
      <c r="AN909" s="34"/>
      <c r="AO909" s="34"/>
      <c r="AP909" s="34"/>
      <c r="AQ909" s="34"/>
      <c r="AR909" s="34"/>
      <c r="AS909" s="34"/>
      <c r="AT909" s="34"/>
      <c r="AU909" s="34"/>
      <c r="AV909" s="34"/>
      <c r="AW909" s="34"/>
      <c r="AX909" s="34"/>
      <c r="AY909" s="34"/>
      <c r="AZ909" s="34"/>
      <c r="BA909" s="34"/>
      <c r="BB909" s="34"/>
      <c r="BC909" s="34"/>
      <c r="BD909" s="34"/>
      <c r="BE909" s="34"/>
      <c r="BF909" s="34"/>
      <c r="BG909" s="34"/>
      <c r="BH909" s="34"/>
      <c r="BI909" s="34"/>
    </row>
    <row r="910" spans="1:61" s="183" customFormat="1" ht="20.100000000000001" customHeight="1" x14ac:dyDescent="0.15">
      <c r="A910" s="213">
        <v>900</v>
      </c>
      <c r="B910" s="136"/>
      <c r="C910" s="258"/>
      <c r="D910" s="258"/>
      <c r="E910" s="258"/>
      <c r="F910" s="258"/>
      <c r="G910" s="4"/>
      <c r="H910" s="5"/>
      <c r="I910" s="212"/>
      <c r="J910" s="254" t="str">
        <f>IF($H910="","",VLOOKUP($H910,TSギフト商品コード!$A$1:$H$10000,2,0))</f>
        <v/>
      </c>
      <c r="K910" s="184" t="str">
        <f>IF($H910="","",IF(EXACT(ASC(VLOOKUP($H910,TSギフト商品コード!$A$1:$H$10000,8,0)),1),VLOOKUP($H910,TSギフト商品コード!$A$1:$H$10000,3,0),ROUNDDOWN((1-$I$6)*VLOOKUP($H910,TSギフト商品コード!$A$1:$H$10000,3,0),0)))</f>
        <v/>
      </c>
      <c r="L910" s="185" t="str">
        <f t="shared" si="14"/>
        <v/>
      </c>
      <c r="M910" s="288"/>
      <c r="N910" s="5"/>
      <c r="O910" s="5"/>
      <c r="P910" s="5"/>
      <c r="Q910" s="5"/>
      <c r="R910" s="256"/>
      <c r="S910" s="256"/>
      <c r="T910" s="5"/>
      <c r="U910" s="5"/>
      <c r="V910" s="265"/>
      <c r="W910" s="34"/>
      <c r="X910" s="211" t="str">
        <f>IF($H910="","",IF(EXACT(ASC(VLOOKUP($H910,TSギフト商品コード!$A$2:$H$10000,8,0)),1),VLOOKUP($H910,TSギフト商品コード!$A$2:$H$10000,4,0),IF($I$6=0%,VLOOKUP($H910,TSギフト商品コード!$A$2:$H$10000,4,0),IF($I$6=3%,VLOOKUP($H910,TSギフト商品コード!$A$2:$H$10000,5,0),IF($I$6=5%,VLOOKUP($H910,TSギフト商品コード!$A$2:$H$10000,6,0),IF($I$6=10%,VLOOKUP($H910,TSギフト商品コード!$A$2:$H$10000,7,0),""))))))</f>
        <v/>
      </c>
      <c r="Y910" s="34"/>
      <c r="Z910" s="34"/>
      <c r="AA910" s="34"/>
      <c r="AB910" s="34"/>
      <c r="AC910" s="34"/>
      <c r="AD910" s="34"/>
      <c r="AE910" s="34"/>
      <c r="AF910" s="34"/>
      <c r="AG910" s="34"/>
      <c r="AH910" s="34"/>
      <c r="AI910" s="34"/>
      <c r="AJ910" s="34"/>
      <c r="AK910" s="34"/>
      <c r="AL910" s="34"/>
      <c r="AM910" s="34"/>
      <c r="AN910" s="34"/>
      <c r="AO910" s="34"/>
      <c r="AP910" s="34"/>
      <c r="AQ910" s="34"/>
      <c r="AR910" s="34"/>
      <c r="AS910" s="34"/>
      <c r="AT910" s="34"/>
      <c r="AU910" s="34"/>
      <c r="AV910" s="34"/>
      <c r="AW910" s="34"/>
      <c r="AX910" s="34"/>
      <c r="AY910" s="34"/>
      <c r="AZ910" s="34"/>
      <c r="BA910" s="34"/>
      <c r="BB910" s="34"/>
      <c r="BC910" s="34"/>
      <c r="BD910" s="34"/>
      <c r="BE910" s="34"/>
      <c r="BF910" s="34"/>
      <c r="BG910" s="34"/>
      <c r="BH910" s="34"/>
      <c r="BI910" s="34"/>
    </row>
    <row r="911" spans="1:61" s="183" customFormat="1" ht="20.100000000000001" customHeight="1" x14ac:dyDescent="0.15">
      <c r="A911" s="213">
        <v>901</v>
      </c>
      <c r="B911" s="136"/>
      <c r="C911" s="258"/>
      <c r="D911" s="258"/>
      <c r="E911" s="258"/>
      <c r="F911" s="258"/>
      <c r="G911" s="4"/>
      <c r="H911" s="5"/>
      <c r="I911" s="212"/>
      <c r="J911" s="254" t="str">
        <f>IF($H911="","",VLOOKUP($H911,TSギフト商品コード!$A$1:$H$10000,2,0))</f>
        <v/>
      </c>
      <c r="K911" s="184" t="str">
        <f>IF($H911="","",IF(EXACT(ASC(VLOOKUP($H911,TSギフト商品コード!$A$1:$H$10000,8,0)),1),VLOOKUP($H911,TSギフト商品コード!$A$1:$H$10000,3,0),ROUNDDOWN((1-$I$6)*VLOOKUP($H911,TSギフト商品コード!$A$1:$H$10000,3,0),0)))</f>
        <v/>
      </c>
      <c r="L911" s="185" t="str">
        <f t="shared" si="14"/>
        <v/>
      </c>
      <c r="M911" s="288"/>
      <c r="N911" s="5"/>
      <c r="O911" s="5"/>
      <c r="P911" s="5"/>
      <c r="Q911" s="5"/>
      <c r="R911" s="256"/>
      <c r="S911" s="256"/>
      <c r="T911" s="5"/>
      <c r="U911" s="5"/>
      <c r="V911" s="265"/>
      <c r="W911" s="34"/>
      <c r="X911" s="211" t="str">
        <f>IF($H911="","",IF(EXACT(ASC(VLOOKUP($H911,TSギフト商品コード!$A$2:$H$10000,8,0)),1),VLOOKUP($H911,TSギフト商品コード!$A$2:$H$10000,4,0),IF($I$6=0%,VLOOKUP($H911,TSギフト商品コード!$A$2:$H$10000,4,0),IF($I$6=3%,VLOOKUP($H911,TSギフト商品コード!$A$2:$H$10000,5,0),IF($I$6=5%,VLOOKUP($H911,TSギフト商品コード!$A$2:$H$10000,6,0),IF($I$6=10%,VLOOKUP($H911,TSギフト商品コード!$A$2:$H$10000,7,0),""))))))</f>
        <v/>
      </c>
      <c r="Y911" s="34"/>
      <c r="Z911" s="34"/>
      <c r="AA911" s="34"/>
      <c r="AB911" s="34"/>
      <c r="AC911" s="34"/>
      <c r="AD911" s="34"/>
      <c r="AE911" s="34"/>
      <c r="AF911" s="34"/>
      <c r="AG911" s="34"/>
      <c r="AH911" s="34"/>
      <c r="AI911" s="34"/>
      <c r="AJ911" s="34"/>
      <c r="AK911" s="34"/>
      <c r="AL911" s="34"/>
      <c r="AM911" s="34"/>
      <c r="AN911" s="34"/>
      <c r="AO911" s="34"/>
      <c r="AP911" s="34"/>
      <c r="AQ911" s="34"/>
      <c r="AR911" s="34"/>
      <c r="AS911" s="34"/>
      <c r="AT911" s="34"/>
      <c r="AU911" s="34"/>
      <c r="AV911" s="34"/>
      <c r="AW911" s="34"/>
      <c r="AX911" s="34"/>
      <c r="AY911" s="34"/>
      <c r="AZ911" s="34"/>
      <c r="BA911" s="34"/>
      <c r="BB911" s="34"/>
      <c r="BC911" s="34"/>
      <c r="BD911" s="34"/>
      <c r="BE911" s="34"/>
      <c r="BF911" s="34"/>
      <c r="BG911" s="34"/>
      <c r="BH911" s="34"/>
      <c r="BI911" s="34"/>
    </row>
    <row r="912" spans="1:61" s="183" customFormat="1" ht="20.100000000000001" customHeight="1" x14ac:dyDescent="0.15">
      <c r="A912" s="213">
        <v>902</v>
      </c>
      <c r="B912" s="136"/>
      <c r="C912" s="258"/>
      <c r="D912" s="258"/>
      <c r="E912" s="258"/>
      <c r="F912" s="258"/>
      <c r="G912" s="4"/>
      <c r="H912" s="5"/>
      <c r="I912" s="212"/>
      <c r="J912" s="254" t="str">
        <f>IF($H912="","",VLOOKUP($H912,TSギフト商品コード!$A$1:$H$10000,2,0))</f>
        <v/>
      </c>
      <c r="K912" s="184" t="str">
        <f>IF($H912="","",IF(EXACT(ASC(VLOOKUP($H912,TSギフト商品コード!$A$1:$H$10000,8,0)),1),VLOOKUP($H912,TSギフト商品コード!$A$1:$H$10000,3,0),ROUNDDOWN((1-$I$6)*VLOOKUP($H912,TSギフト商品コード!$A$1:$H$10000,3,0),0)))</f>
        <v/>
      </c>
      <c r="L912" s="185" t="str">
        <f t="shared" si="14"/>
        <v/>
      </c>
      <c r="M912" s="288"/>
      <c r="N912" s="5"/>
      <c r="O912" s="5"/>
      <c r="P912" s="5"/>
      <c r="Q912" s="5"/>
      <c r="R912" s="256"/>
      <c r="S912" s="256"/>
      <c r="T912" s="5"/>
      <c r="U912" s="5"/>
      <c r="V912" s="265"/>
      <c r="W912" s="34"/>
      <c r="X912" s="211" t="str">
        <f>IF($H912="","",IF(EXACT(ASC(VLOOKUP($H912,TSギフト商品コード!$A$2:$H$10000,8,0)),1),VLOOKUP($H912,TSギフト商品コード!$A$2:$H$10000,4,0),IF($I$6=0%,VLOOKUP($H912,TSギフト商品コード!$A$2:$H$10000,4,0),IF($I$6=3%,VLOOKUP($H912,TSギフト商品コード!$A$2:$H$10000,5,0),IF($I$6=5%,VLOOKUP($H912,TSギフト商品コード!$A$2:$H$10000,6,0),IF($I$6=10%,VLOOKUP($H912,TSギフト商品コード!$A$2:$H$10000,7,0),""))))))</f>
        <v/>
      </c>
      <c r="Y912" s="34"/>
      <c r="Z912" s="34"/>
      <c r="AA912" s="34"/>
      <c r="AB912" s="34"/>
      <c r="AC912" s="34"/>
      <c r="AD912" s="34"/>
      <c r="AE912" s="34"/>
      <c r="AF912" s="34"/>
      <c r="AG912" s="34"/>
      <c r="AH912" s="34"/>
      <c r="AI912" s="34"/>
      <c r="AJ912" s="34"/>
      <c r="AK912" s="34"/>
      <c r="AL912" s="34"/>
      <c r="AM912" s="34"/>
      <c r="AN912" s="34"/>
      <c r="AO912" s="34"/>
      <c r="AP912" s="34"/>
      <c r="AQ912" s="34"/>
      <c r="AR912" s="34"/>
      <c r="AS912" s="34"/>
      <c r="AT912" s="34"/>
      <c r="AU912" s="34"/>
      <c r="AV912" s="34"/>
      <c r="AW912" s="34"/>
      <c r="AX912" s="34"/>
      <c r="AY912" s="34"/>
      <c r="AZ912" s="34"/>
      <c r="BA912" s="34"/>
      <c r="BB912" s="34"/>
      <c r="BC912" s="34"/>
      <c r="BD912" s="34"/>
      <c r="BE912" s="34"/>
      <c r="BF912" s="34"/>
      <c r="BG912" s="34"/>
      <c r="BH912" s="34"/>
      <c r="BI912" s="34"/>
    </row>
    <row r="913" spans="1:61" s="183" customFormat="1" ht="20.100000000000001" customHeight="1" x14ac:dyDescent="0.15">
      <c r="A913" s="213">
        <v>903</v>
      </c>
      <c r="B913" s="136"/>
      <c r="C913" s="258"/>
      <c r="D913" s="258"/>
      <c r="E913" s="258"/>
      <c r="F913" s="258"/>
      <c r="G913" s="4"/>
      <c r="H913" s="5"/>
      <c r="I913" s="212"/>
      <c r="J913" s="254" t="str">
        <f>IF($H913="","",VLOOKUP($H913,TSギフト商品コード!$A$1:$H$10000,2,0))</f>
        <v/>
      </c>
      <c r="K913" s="184" t="str">
        <f>IF($H913="","",IF(EXACT(ASC(VLOOKUP($H913,TSギフト商品コード!$A$1:$H$10000,8,0)),1),VLOOKUP($H913,TSギフト商品コード!$A$1:$H$10000,3,0),ROUNDDOWN((1-$I$6)*VLOOKUP($H913,TSギフト商品コード!$A$1:$H$10000,3,0),0)))</f>
        <v/>
      </c>
      <c r="L913" s="185" t="str">
        <f t="shared" si="14"/>
        <v/>
      </c>
      <c r="M913" s="288"/>
      <c r="N913" s="5"/>
      <c r="O913" s="5"/>
      <c r="P913" s="5"/>
      <c r="Q913" s="5"/>
      <c r="R913" s="256"/>
      <c r="S913" s="256"/>
      <c r="T913" s="5"/>
      <c r="U913" s="5"/>
      <c r="V913" s="265"/>
      <c r="W913" s="34"/>
      <c r="X913" s="211" t="str">
        <f>IF($H913="","",IF(EXACT(ASC(VLOOKUP($H913,TSギフト商品コード!$A$2:$H$10000,8,0)),1),VLOOKUP($H913,TSギフト商品コード!$A$2:$H$10000,4,0),IF($I$6=0%,VLOOKUP($H913,TSギフト商品コード!$A$2:$H$10000,4,0),IF($I$6=3%,VLOOKUP($H913,TSギフト商品コード!$A$2:$H$10000,5,0),IF($I$6=5%,VLOOKUP($H913,TSギフト商品コード!$A$2:$H$10000,6,0),IF($I$6=10%,VLOOKUP($H913,TSギフト商品コード!$A$2:$H$10000,7,0),""))))))</f>
        <v/>
      </c>
      <c r="Y913" s="34"/>
      <c r="Z913" s="34"/>
      <c r="AA913" s="34"/>
      <c r="AB913" s="34"/>
      <c r="AC913" s="34"/>
      <c r="AD913" s="34"/>
      <c r="AE913" s="34"/>
      <c r="AF913" s="34"/>
      <c r="AG913" s="34"/>
      <c r="AH913" s="34"/>
      <c r="AI913" s="34"/>
      <c r="AJ913" s="34"/>
      <c r="AK913" s="34"/>
      <c r="AL913" s="34"/>
      <c r="AM913" s="34"/>
      <c r="AN913" s="34"/>
      <c r="AO913" s="34"/>
      <c r="AP913" s="34"/>
      <c r="AQ913" s="34"/>
      <c r="AR913" s="34"/>
      <c r="AS913" s="34"/>
      <c r="AT913" s="34"/>
      <c r="AU913" s="34"/>
      <c r="AV913" s="34"/>
      <c r="AW913" s="34"/>
      <c r="AX913" s="34"/>
      <c r="AY913" s="34"/>
      <c r="AZ913" s="34"/>
      <c r="BA913" s="34"/>
      <c r="BB913" s="34"/>
      <c r="BC913" s="34"/>
      <c r="BD913" s="34"/>
      <c r="BE913" s="34"/>
      <c r="BF913" s="34"/>
      <c r="BG913" s="34"/>
      <c r="BH913" s="34"/>
      <c r="BI913" s="34"/>
    </row>
    <row r="914" spans="1:61" s="183" customFormat="1" ht="20.100000000000001" customHeight="1" x14ac:dyDescent="0.15">
      <c r="A914" s="213">
        <v>904</v>
      </c>
      <c r="B914" s="136"/>
      <c r="C914" s="258"/>
      <c r="D914" s="258"/>
      <c r="E914" s="258"/>
      <c r="F914" s="258"/>
      <c r="G914" s="4"/>
      <c r="H914" s="5"/>
      <c r="I914" s="212"/>
      <c r="J914" s="254" t="str">
        <f>IF($H914="","",VLOOKUP($H914,TSギフト商品コード!$A$1:$H$10000,2,0))</f>
        <v/>
      </c>
      <c r="K914" s="184" t="str">
        <f>IF($H914="","",IF(EXACT(ASC(VLOOKUP($H914,TSギフト商品コード!$A$1:$H$10000,8,0)),1),VLOOKUP($H914,TSギフト商品コード!$A$1:$H$10000,3,0),ROUNDDOWN((1-$I$6)*VLOOKUP($H914,TSギフト商品コード!$A$1:$H$10000,3,0),0)))</f>
        <v/>
      </c>
      <c r="L914" s="185" t="str">
        <f t="shared" si="14"/>
        <v/>
      </c>
      <c r="M914" s="288"/>
      <c r="N914" s="5"/>
      <c r="O914" s="5"/>
      <c r="P914" s="5"/>
      <c r="Q914" s="5"/>
      <c r="R914" s="256"/>
      <c r="S914" s="256"/>
      <c r="T914" s="5"/>
      <c r="U914" s="5"/>
      <c r="V914" s="265"/>
      <c r="W914" s="34"/>
      <c r="X914" s="211" t="str">
        <f>IF($H914="","",IF(EXACT(ASC(VLOOKUP($H914,TSギフト商品コード!$A$2:$H$10000,8,0)),1),VLOOKUP($H914,TSギフト商品コード!$A$2:$H$10000,4,0),IF($I$6=0%,VLOOKUP($H914,TSギフト商品コード!$A$2:$H$10000,4,0),IF($I$6=3%,VLOOKUP($H914,TSギフト商品コード!$A$2:$H$10000,5,0),IF($I$6=5%,VLOOKUP($H914,TSギフト商品コード!$A$2:$H$10000,6,0),IF($I$6=10%,VLOOKUP($H914,TSギフト商品コード!$A$2:$H$10000,7,0),""))))))</f>
        <v/>
      </c>
      <c r="Y914" s="34"/>
      <c r="Z914" s="34"/>
      <c r="AA914" s="34"/>
      <c r="AB914" s="34"/>
      <c r="AC914" s="34"/>
      <c r="AD914" s="34"/>
      <c r="AE914" s="34"/>
      <c r="AF914" s="34"/>
      <c r="AG914" s="34"/>
      <c r="AH914" s="34"/>
      <c r="AI914" s="34"/>
      <c r="AJ914" s="34"/>
      <c r="AK914" s="34"/>
      <c r="AL914" s="34"/>
      <c r="AM914" s="34"/>
      <c r="AN914" s="34"/>
      <c r="AO914" s="34"/>
      <c r="AP914" s="34"/>
      <c r="AQ914" s="34"/>
      <c r="AR914" s="34"/>
      <c r="AS914" s="34"/>
      <c r="AT914" s="34"/>
      <c r="AU914" s="34"/>
      <c r="AV914" s="34"/>
      <c r="AW914" s="34"/>
      <c r="AX914" s="34"/>
      <c r="AY914" s="34"/>
      <c r="AZ914" s="34"/>
      <c r="BA914" s="34"/>
      <c r="BB914" s="34"/>
      <c r="BC914" s="34"/>
      <c r="BD914" s="34"/>
      <c r="BE914" s="34"/>
      <c r="BF914" s="34"/>
      <c r="BG914" s="34"/>
      <c r="BH914" s="34"/>
      <c r="BI914" s="34"/>
    </row>
    <row r="915" spans="1:61" s="183" customFormat="1" ht="20.100000000000001" customHeight="1" x14ac:dyDescent="0.15">
      <c r="A915" s="213">
        <v>905</v>
      </c>
      <c r="B915" s="136"/>
      <c r="C915" s="258"/>
      <c r="D915" s="258"/>
      <c r="E915" s="258"/>
      <c r="F915" s="258"/>
      <c r="G915" s="4"/>
      <c r="H915" s="5"/>
      <c r="I915" s="212"/>
      <c r="J915" s="254" t="str">
        <f>IF($H915="","",VLOOKUP($H915,TSギフト商品コード!$A$1:$H$10000,2,0))</f>
        <v/>
      </c>
      <c r="K915" s="184" t="str">
        <f>IF($H915="","",IF(EXACT(ASC(VLOOKUP($H915,TSギフト商品コード!$A$1:$H$10000,8,0)),1),VLOOKUP($H915,TSギフト商品コード!$A$1:$H$10000,3,0),ROUNDDOWN((1-$I$6)*VLOOKUP($H915,TSギフト商品コード!$A$1:$H$10000,3,0),0)))</f>
        <v/>
      </c>
      <c r="L915" s="185" t="str">
        <f t="shared" si="14"/>
        <v/>
      </c>
      <c r="M915" s="288"/>
      <c r="N915" s="5"/>
      <c r="O915" s="5"/>
      <c r="P915" s="5"/>
      <c r="Q915" s="5"/>
      <c r="R915" s="256"/>
      <c r="S915" s="256"/>
      <c r="T915" s="5"/>
      <c r="U915" s="5"/>
      <c r="V915" s="265"/>
      <c r="W915" s="34"/>
      <c r="X915" s="211" t="str">
        <f>IF($H915="","",IF(EXACT(ASC(VLOOKUP($H915,TSギフト商品コード!$A$2:$H$10000,8,0)),1),VLOOKUP($H915,TSギフト商品コード!$A$2:$H$10000,4,0),IF($I$6=0%,VLOOKUP($H915,TSギフト商品コード!$A$2:$H$10000,4,0),IF($I$6=3%,VLOOKUP($H915,TSギフト商品コード!$A$2:$H$10000,5,0),IF($I$6=5%,VLOOKUP($H915,TSギフト商品コード!$A$2:$H$10000,6,0),IF($I$6=10%,VLOOKUP($H915,TSギフト商品コード!$A$2:$H$10000,7,0),""))))))</f>
        <v/>
      </c>
      <c r="Y915" s="34"/>
      <c r="Z915" s="34"/>
      <c r="AA915" s="34"/>
      <c r="AB915" s="34"/>
      <c r="AC915" s="34"/>
      <c r="AD915" s="34"/>
      <c r="AE915" s="34"/>
      <c r="AF915" s="34"/>
      <c r="AG915" s="34"/>
      <c r="AH915" s="34"/>
      <c r="AI915" s="34"/>
      <c r="AJ915" s="34"/>
      <c r="AK915" s="34"/>
      <c r="AL915" s="34"/>
      <c r="AM915" s="34"/>
      <c r="AN915" s="34"/>
      <c r="AO915" s="34"/>
      <c r="AP915" s="34"/>
      <c r="AQ915" s="34"/>
      <c r="AR915" s="34"/>
      <c r="AS915" s="34"/>
      <c r="AT915" s="34"/>
      <c r="AU915" s="34"/>
      <c r="AV915" s="34"/>
      <c r="AW915" s="34"/>
      <c r="AX915" s="34"/>
      <c r="AY915" s="34"/>
      <c r="AZ915" s="34"/>
      <c r="BA915" s="34"/>
      <c r="BB915" s="34"/>
      <c r="BC915" s="34"/>
      <c r="BD915" s="34"/>
      <c r="BE915" s="34"/>
      <c r="BF915" s="34"/>
      <c r="BG915" s="34"/>
      <c r="BH915" s="34"/>
      <c r="BI915" s="34"/>
    </row>
    <row r="916" spans="1:61" s="183" customFormat="1" ht="20.100000000000001" customHeight="1" x14ac:dyDescent="0.15">
      <c r="A916" s="213">
        <v>906</v>
      </c>
      <c r="B916" s="136"/>
      <c r="C916" s="258"/>
      <c r="D916" s="258"/>
      <c r="E916" s="258"/>
      <c r="F916" s="258"/>
      <c r="G916" s="4"/>
      <c r="H916" s="5"/>
      <c r="I916" s="212"/>
      <c r="J916" s="254" t="str">
        <f>IF($H916="","",VLOOKUP($H916,TSギフト商品コード!$A$1:$H$10000,2,0))</f>
        <v/>
      </c>
      <c r="K916" s="184" t="str">
        <f>IF($H916="","",IF(EXACT(ASC(VLOOKUP($H916,TSギフト商品コード!$A$1:$H$10000,8,0)),1),VLOOKUP($H916,TSギフト商品コード!$A$1:$H$10000,3,0),ROUNDDOWN((1-$I$6)*VLOOKUP($H916,TSギフト商品コード!$A$1:$H$10000,3,0),0)))</f>
        <v/>
      </c>
      <c r="L916" s="185" t="str">
        <f t="shared" si="14"/>
        <v/>
      </c>
      <c r="M916" s="288"/>
      <c r="N916" s="5"/>
      <c r="O916" s="5"/>
      <c r="P916" s="5"/>
      <c r="Q916" s="5"/>
      <c r="R916" s="256"/>
      <c r="S916" s="256"/>
      <c r="T916" s="5"/>
      <c r="U916" s="5"/>
      <c r="V916" s="265"/>
      <c r="W916" s="34"/>
      <c r="X916" s="211" t="str">
        <f>IF($H916="","",IF(EXACT(ASC(VLOOKUP($H916,TSギフト商品コード!$A$2:$H$10000,8,0)),1),VLOOKUP($H916,TSギフト商品コード!$A$2:$H$10000,4,0),IF($I$6=0%,VLOOKUP($H916,TSギフト商品コード!$A$2:$H$10000,4,0),IF($I$6=3%,VLOOKUP($H916,TSギフト商品コード!$A$2:$H$10000,5,0),IF($I$6=5%,VLOOKUP($H916,TSギフト商品コード!$A$2:$H$10000,6,0),IF($I$6=10%,VLOOKUP($H916,TSギフト商品コード!$A$2:$H$10000,7,0),""))))))</f>
        <v/>
      </c>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c r="BG916" s="34"/>
      <c r="BH916" s="34"/>
      <c r="BI916" s="34"/>
    </row>
    <row r="917" spans="1:61" s="183" customFormat="1" ht="20.100000000000001" customHeight="1" x14ac:dyDescent="0.15">
      <c r="A917" s="213">
        <v>907</v>
      </c>
      <c r="B917" s="136"/>
      <c r="C917" s="258"/>
      <c r="D917" s="258"/>
      <c r="E917" s="258"/>
      <c r="F917" s="258"/>
      <c r="G917" s="4"/>
      <c r="H917" s="5"/>
      <c r="I917" s="212"/>
      <c r="J917" s="254" t="str">
        <f>IF($H917="","",VLOOKUP($H917,TSギフト商品コード!$A$1:$H$10000,2,0))</f>
        <v/>
      </c>
      <c r="K917" s="184" t="str">
        <f>IF($H917="","",IF(EXACT(ASC(VLOOKUP($H917,TSギフト商品コード!$A$1:$H$10000,8,0)),1),VLOOKUP($H917,TSギフト商品コード!$A$1:$H$10000,3,0),ROUNDDOWN((1-$I$6)*VLOOKUP($H917,TSギフト商品コード!$A$1:$H$10000,3,0),0)))</f>
        <v/>
      </c>
      <c r="L917" s="185" t="str">
        <f t="shared" si="14"/>
        <v/>
      </c>
      <c r="M917" s="288"/>
      <c r="N917" s="5"/>
      <c r="O917" s="5"/>
      <c r="P917" s="5"/>
      <c r="Q917" s="5"/>
      <c r="R917" s="256"/>
      <c r="S917" s="256"/>
      <c r="T917" s="5"/>
      <c r="U917" s="5"/>
      <c r="V917" s="265"/>
      <c r="W917" s="34"/>
      <c r="X917" s="211" t="str">
        <f>IF($H917="","",IF(EXACT(ASC(VLOOKUP($H917,TSギフト商品コード!$A$2:$H$10000,8,0)),1),VLOOKUP($H917,TSギフト商品コード!$A$2:$H$10000,4,0),IF($I$6=0%,VLOOKUP($H917,TSギフト商品コード!$A$2:$H$10000,4,0),IF($I$6=3%,VLOOKUP($H917,TSギフト商品コード!$A$2:$H$10000,5,0),IF($I$6=5%,VLOOKUP($H917,TSギフト商品コード!$A$2:$H$10000,6,0),IF($I$6=10%,VLOOKUP($H917,TSギフト商品コード!$A$2:$H$10000,7,0),""))))))</f>
        <v/>
      </c>
      <c r="Y917" s="34"/>
      <c r="Z917" s="34"/>
      <c r="AA917" s="34"/>
      <c r="AB917" s="34"/>
      <c r="AC917" s="34"/>
      <c r="AD917" s="34"/>
      <c r="AE917" s="34"/>
      <c r="AF917" s="34"/>
      <c r="AG917" s="34"/>
      <c r="AH917" s="34"/>
      <c r="AI917" s="34"/>
      <c r="AJ917" s="34"/>
      <c r="AK917" s="34"/>
      <c r="AL917" s="34"/>
      <c r="AM917" s="34"/>
      <c r="AN917" s="34"/>
      <c r="AO917" s="34"/>
      <c r="AP917" s="34"/>
      <c r="AQ917" s="34"/>
      <c r="AR917" s="34"/>
      <c r="AS917" s="34"/>
      <c r="AT917" s="34"/>
      <c r="AU917" s="34"/>
      <c r="AV917" s="34"/>
      <c r="AW917" s="34"/>
      <c r="AX917" s="34"/>
      <c r="AY917" s="34"/>
      <c r="AZ917" s="34"/>
      <c r="BA917" s="34"/>
      <c r="BB917" s="34"/>
      <c r="BC917" s="34"/>
      <c r="BD917" s="34"/>
      <c r="BE917" s="34"/>
      <c r="BF917" s="34"/>
      <c r="BG917" s="34"/>
      <c r="BH917" s="34"/>
      <c r="BI917" s="34"/>
    </row>
    <row r="918" spans="1:61" s="183" customFormat="1" ht="20.100000000000001" customHeight="1" x14ac:dyDescent="0.15">
      <c r="A918" s="213">
        <v>908</v>
      </c>
      <c r="B918" s="136"/>
      <c r="C918" s="258"/>
      <c r="D918" s="258"/>
      <c r="E918" s="258"/>
      <c r="F918" s="258"/>
      <c r="G918" s="4"/>
      <c r="H918" s="5"/>
      <c r="I918" s="212"/>
      <c r="J918" s="254" t="str">
        <f>IF($H918="","",VLOOKUP($H918,TSギフト商品コード!$A$1:$H$10000,2,0))</f>
        <v/>
      </c>
      <c r="K918" s="184" t="str">
        <f>IF($H918="","",IF(EXACT(ASC(VLOOKUP($H918,TSギフト商品コード!$A$1:$H$10000,8,0)),1),VLOOKUP($H918,TSギフト商品コード!$A$1:$H$10000,3,0),ROUNDDOWN((1-$I$6)*VLOOKUP($H918,TSギフト商品コード!$A$1:$H$10000,3,0),0)))</f>
        <v/>
      </c>
      <c r="L918" s="185" t="str">
        <f t="shared" si="14"/>
        <v/>
      </c>
      <c r="M918" s="288"/>
      <c r="N918" s="5"/>
      <c r="O918" s="5"/>
      <c r="P918" s="5"/>
      <c r="Q918" s="5"/>
      <c r="R918" s="256"/>
      <c r="S918" s="256"/>
      <c r="T918" s="5"/>
      <c r="U918" s="5"/>
      <c r="V918" s="265"/>
      <c r="W918" s="34"/>
      <c r="X918" s="211" t="str">
        <f>IF($H918="","",IF(EXACT(ASC(VLOOKUP($H918,TSギフト商品コード!$A$2:$H$10000,8,0)),1),VLOOKUP($H918,TSギフト商品コード!$A$2:$H$10000,4,0),IF($I$6=0%,VLOOKUP($H918,TSギフト商品コード!$A$2:$H$10000,4,0),IF($I$6=3%,VLOOKUP($H918,TSギフト商品コード!$A$2:$H$10000,5,0),IF($I$6=5%,VLOOKUP($H918,TSギフト商品コード!$A$2:$H$10000,6,0),IF($I$6=10%,VLOOKUP($H918,TSギフト商品コード!$A$2:$H$10000,7,0),""))))))</f>
        <v/>
      </c>
      <c r="Y918" s="34"/>
      <c r="Z918" s="34"/>
      <c r="AA918" s="34"/>
      <c r="AB918" s="34"/>
      <c r="AC918" s="34"/>
      <c r="AD918" s="34"/>
      <c r="AE918" s="34"/>
      <c r="AF918" s="34"/>
      <c r="AG918" s="34"/>
      <c r="AH918" s="34"/>
      <c r="AI918" s="34"/>
      <c r="AJ918" s="34"/>
      <c r="AK918" s="34"/>
      <c r="AL918" s="34"/>
      <c r="AM918" s="34"/>
      <c r="AN918" s="34"/>
      <c r="AO918" s="34"/>
      <c r="AP918" s="34"/>
      <c r="AQ918" s="34"/>
      <c r="AR918" s="34"/>
      <c r="AS918" s="34"/>
      <c r="AT918" s="34"/>
      <c r="AU918" s="34"/>
      <c r="AV918" s="34"/>
      <c r="AW918" s="34"/>
      <c r="AX918" s="34"/>
      <c r="AY918" s="34"/>
      <c r="AZ918" s="34"/>
      <c r="BA918" s="34"/>
      <c r="BB918" s="34"/>
      <c r="BC918" s="34"/>
      <c r="BD918" s="34"/>
      <c r="BE918" s="34"/>
      <c r="BF918" s="34"/>
      <c r="BG918" s="34"/>
      <c r="BH918" s="34"/>
      <c r="BI918" s="34"/>
    </row>
    <row r="919" spans="1:61" s="183" customFormat="1" ht="20.100000000000001" customHeight="1" x14ac:dyDescent="0.15">
      <c r="A919" s="213">
        <v>909</v>
      </c>
      <c r="B919" s="136"/>
      <c r="C919" s="258"/>
      <c r="D919" s="258"/>
      <c r="E919" s="258"/>
      <c r="F919" s="258"/>
      <c r="G919" s="4"/>
      <c r="H919" s="5"/>
      <c r="I919" s="212"/>
      <c r="J919" s="254" t="str">
        <f>IF($H919="","",VLOOKUP($H919,TSギフト商品コード!$A$1:$H$10000,2,0))</f>
        <v/>
      </c>
      <c r="K919" s="184" t="str">
        <f>IF($H919="","",IF(EXACT(ASC(VLOOKUP($H919,TSギフト商品コード!$A$1:$H$10000,8,0)),1),VLOOKUP($H919,TSギフト商品コード!$A$1:$H$10000,3,0),ROUNDDOWN((1-$I$6)*VLOOKUP($H919,TSギフト商品コード!$A$1:$H$10000,3,0),0)))</f>
        <v/>
      </c>
      <c r="L919" s="185" t="str">
        <f t="shared" si="14"/>
        <v/>
      </c>
      <c r="M919" s="288"/>
      <c r="N919" s="5"/>
      <c r="O919" s="5"/>
      <c r="P919" s="5"/>
      <c r="Q919" s="5"/>
      <c r="R919" s="256"/>
      <c r="S919" s="256"/>
      <c r="T919" s="5"/>
      <c r="U919" s="5"/>
      <c r="V919" s="265"/>
      <c r="W919" s="34"/>
      <c r="X919" s="211" t="str">
        <f>IF($H919="","",IF(EXACT(ASC(VLOOKUP($H919,TSギフト商品コード!$A$2:$H$10000,8,0)),1),VLOOKUP($H919,TSギフト商品コード!$A$2:$H$10000,4,0),IF($I$6=0%,VLOOKUP($H919,TSギフト商品コード!$A$2:$H$10000,4,0),IF($I$6=3%,VLOOKUP($H919,TSギフト商品コード!$A$2:$H$10000,5,0),IF($I$6=5%,VLOOKUP($H919,TSギフト商品コード!$A$2:$H$10000,6,0),IF($I$6=10%,VLOOKUP($H919,TSギフト商品コード!$A$2:$H$10000,7,0),""))))))</f>
        <v/>
      </c>
      <c r="Y919" s="34"/>
      <c r="Z919" s="34"/>
      <c r="AA919" s="34"/>
      <c r="AB919" s="34"/>
      <c r="AC919" s="34"/>
      <c r="AD919" s="34"/>
      <c r="AE919" s="34"/>
      <c r="AF919" s="34"/>
      <c r="AG919" s="34"/>
      <c r="AH919" s="34"/>
      <c r="AI919" s="34"/>
      <c r="AJ919" s="34"/>
      <c r="AK919" s="34"/>
      <c r="AL919" s="34"/>
      <c r="AM919" s="34"/>
      <c r="AN919" s="34"/>
      <c r="AO919" s="34"/>
      <c r="AP919" s="34"/>
      <c r="AQ919" s="34"/>
      <c r="AR919" s="34"/>
      <c r="AS919" s="34"/>
      <c r="AT919" s="34"/>
      <c r="AU919" s="34"/>
      <c r="AV919" s="34"/>
      <c r="AW919" s="34"/>
      <c r="AX919" s="34"/>
      <c r="AY919" s="34"/>
      <c r="AZ919" s="34"/>
      <c r="BA919" s="34"/>
      <c r="BB919" s="34"/>
      <c r="BC919" s="34"/>
      <c r="BD919" s="34"/>
      <c r="BE919" s="34"/>
      <c r="BF919" s="34"/>
      <c r="BG919" s="34"/>
      <c r="BH919" s="34"/>
      <c r="BI919" s="34"/>
    </row>
    <row r="920" spans="1:61" s="183" customFormat="1" ht="20.100000000000001" customHeight="1" x14ac:dyDescent="0.15">
      <c r="A920" s="213">
        <v>910</v>
      </c>
      <c r="B920" s="136"/>
      <c r="C920" s="258"/>
      <c r="D920" s="258"/>
      <c r="E920" s="258"/>
      <c r="F920" s="258"/>
      <c r="G920" s="4"/>
      <c r="H920" s="5"/>
      <c r="I920" s="212"/>
      <c r="J920" s="254" t="str">
        <f>IF($H920="","",VLOOKUP($H920,TSギフト商品コード!$A$1:$H$10000,2,0))</f>
        <v/>
      </c>
      <c r="K920" s="184" t="str">
        <f>IF($H920="","",IF(EXACT(ASC(VLOOKUP($H920,TSギフト商品コード!$A$1:$H$10000,8,0)),1),VLOOKUP($H920,TSギフト商品コード!$A$1:$H$10000,3,0),ROUNDDOWN((1-$I$6)*VLOOKUP($H920,TSギフト商品コード!$A$1:$H$10000,3,0),0)))</f>
        <v/>
      </c>
      <c r="L920" s="185" t="str">
        <f t="shared" si="14"/>
        <v/>
      </c>
      <c r="M920" s="288"/>
      <c r="N920" s="5"/>
      <c r="O920" s="5"/>
      <c r="P920" s="5"/>
      <c r="Q920" s="5"/>
      <c r="R920" s="256"/>
      <c r="S920" s="256"/>
      <c r="T920" s="5"/>
      <c r="U920" s="5"/>
      <c r="V920" s="265"/>
      <c r="W920" s="34"/>
      <c r="X920" s="211" t="str">
        <f>IF($H920="","",IF(EXACT(ASC(VLOOKUP($H920,TSギフト商品コード!$A$2:$H$10000,8,0)),1),VLOOKUP($H920,TSギフト商品コード!$A$2:$H$10000,4,0),IF($I$6=0%,VLOOKUP($H920,TSギフト商品コード!$A$2:$H$10000,4,0),IF($I$6=3%,VLOOKUP($H920,TSギフト商品コード!$A$2:$H$10000,5,0),IF($I$6=5%,VLOOKUP($H920,TSギフト商品コード!$A$2:$H$10000,6,0),IF($I$6=10%,VLOOKUP($H920,TSギフト商品コード!$A$2:$H$10000,7,0),""))))))</f>
        <v/>
      </c>
      <c r="Y920" s="34"/>
      <c r="Z920" s="34"/>
      <c r="AA920" s="34"/>
      <c r="AB920" s="34"/>
      <c r="AC920" s="34"/>
      <c r="AD920" s="34"/>
      <c r="AE920" s="34"/>
      <c r="AF920" s="34"/>
      <c r="AG920" s="34"/>
      <c r="AH920" s="34"/>
      <c r="AI920" s="34"/>
      <c r="AJ920" s="34"/>
      <c r="AK920" s="34"/>
      <c r="AL920" s="34"/>
      <c r="AM920" s="34"/>
      <c r="AN920" s="34"/>
      <c r="AO920" s="34"/>
      <c r="AP920" s="34"/>
      <c r="AQ920" s="34"/>
      <c r="AR920" s="34"/>
      <c r="AS920" s="34"/>
      <c r="AT920" s="34"/>
      <c r="AU920" s="34"/>
      <c r="AV920" s="34"/>
      <c r="AW920" s="34"/>
      <c r="AX920" s="34"/>
      <c r="AY920" s="34"/>
      <c r="AZ920" s="34"/>
      <c r="BA920" s="34"/>
      <c r="BB920" s="34"/>
      <c r="BC920" s="34"/>
      <c r="BD920" s="34"/>
      <c r="BE920" s="34"/>
      <c r="BF920" s="34"/>
      <c r="BG920" s="34"/>
      <c r="BH920" s="34"/>
      <c r="BI920" s="34"/>
    </row>
    <row r="921" spans="1:61" s="183" customFormat="1" ht="20.100000000000001" customHeight="1" x14ac:dyDescent="0.15">
      <c r="A921" s="213">
        <v>911</v>
      </c>
      <c r="B921" s="136"/>
      <c r="C921" s="258"/>
      <c r="D921" s="258"/>
      <c r="E921" s="258"/>
      <c r="F921" s="258"/>
      <c r="G921" s="4"/>
      <c r="H921" s="5"/>
      <c r="I921" s="212"/>
      <c r="J921" s="254" t="str">
        <f>IF($H921="","",VLOOKUP($H921,TSギフト商品コード!$A$1:$H$10000,2,0))</f>
        <v/>
      </c>
      <c r="K921" s="184" t="str">
        <f>IF($H921="","",IF(EXACT(ASC(VLOOKUP($H921,TSギフト商品コード!$A$1:$H$10000,8,0)),1),VLOOKUP($H921,TSギフト商品コード!$A$1:$H$10000,3,0),ROUNDDOWN((1-$I$6)*VLOOKUP($H921,TSギフト商品コード!$A$1:$H$10000,3,0),0)))</f>
        <v/>
      </c>
      <c r="L921" s="185" t="str">
        <f t="shared" si="14"/>
        <v/>
      </c>
      <c r="M921" s="288"/>
      <c r="N921" s="5"/>
      <c r="O921" s="5"/>
      <c r="P921" s="5"/>
      <c r="Q921" s="5"/>
      <c r="R921" s="256"/>
      <c r="S921" s="256"/>
      <c r="T921" s="5"/>
      <c r="U921" s="5"/>
      <c r="V921" s="265"/>
      <c r="W921" s="34"/>
      <c r="X921" s="211" t="str">
        <f>IF($H921="","",IF(EXACT(ASC(VLOOKUP($H921,TSギフト商品コード!$A$2:$H$10000,8,0)),1),VLOOKUP($H921,TSギフト商品コード!$A$2:$H$10000,4,0),IF($I$6=0%,VLOOKUP($H921,TSギフト商品コード!$A$2:$H$10000,4,0),IF($I$6=3%,VLOOKUP($H921,TSギフト商品コード!$A$2:$H$10000,5,0),IF($I$6=5%,VLOOKUP($H921,TSギフト商品コード!$A$2:$H$10000,6,0),IF($I$6=10%,VLOOKUP($H921,TSギフト商品コード!$A$2:$H$10000,7,0),""))))))</f>
        <v/>
      </c>
      <c r="Y921" s="34"/>
      <c r="Z921" s="34"/>
      <c r="AA921" s="34"/>
      <c r="AB921" s="34"/>
      <c r="AC921" s="34"/>
      <c r="AD921" s="34"/>
      <c r="AE921" s="34"/>
      <c r="AF921" s="34"/>
      <c r="AG921" s="34"/>
      <c r="AH921" s="34"/>
      <c r="AI921" s="34"/>
      <c r="AJ921" s="34"/>
      <c r="AK921" s="34"/>
      <c r="AL921" s="34"/>
      <c r="AM921" s="34"/>
      <c r="AN921" s="34"/>
      <c r="AO921" s="34"/>
      <c r="AP921" s="34"/>
      <c r="AQ921" s="34"/>
      <c r="AR921" s="34"/>
      <c r="AS921" s="34"/>
      <c r="AT921" s="34"/>
      <c r="AU921" s="34"/>
      <c r="AV921" s="34"/>
      <c r="AW921" s="34"/>
      <c r="AX921" s="34"/>
      <c r="AY921" s="34"/>
      <c r="AZ921" s="34"/>
      <c r="BA921" s="34"/>
      <c r="BB921" s="34"/>
      <c r="BC921" s="34"/>
      <c r="BD921" s="34"/>
      <c r="BE921" s="34"/>
      <c r="BF921" s="34"/>
      <c r="BG921" s="34"/>
      <c r="BH921" s="34"/>
      <c r="BI921" s="34"/>
    </row>
    <row r="922" spans="1:61" s="183" customFormat="1" ht="20.100000000000001" customHeight="1" x14ac:dyDescent="0.15">
      <c r="A922" s="213">
        <v>912</v>
      </c>
      <c r="B922" s="136"/>
      <c r="C922" s="258"/>
      <c r="D922" s="258"/>
      <c r="E922" s="258"/>
      <c r="F922" s="258"/>
      <c r="G922" s="4"/>
      <c r="H922" s="5"/>
      <c r="I922" s="212"/>
      <c r="J922" s="254" t="str">
        <f>IF($H922="","",VLOOKUP($H922,TSギフト商品コード!$A$1:$H$10000,2,0))</f>
        <v/>
      </c>
      <c r="K922" s="184" t="str">
        <f>IF($H922="","",IF(EXACT(ASC(VLOOKUP($H922,TSギフト商品コード!$A$1:$H$10000,8,0)),1),VLOOKUP($H922,TSギフト商品コード!$A$1:$H$10000,3,0),ROUNDDOWN((1-$I$6)*VLOOKUP($H922,TSギフト商品コード!$A$1:$H$10000,3,0),0)))</f>
        <v/>
      </c>
      <c r="L922" s="185" t="str">
        <f t="shared" si="14"/>
        <v/>
      </c>
      <c r="M922" s="288"/>
      <c r="N922" s="5"/>
      <c r="O922" s="5"/>
      <c r="P922" s="5"/>
      <c r="Q922" s="5"/>
      <c r="R922" s="256"/>
      <c r="S922" s="256"/>
      <c r="T922" s="5"/>
      <c r="U922" s="5"/>
      <c r="V922" s="265"/>
      <c r="W922" s="34"/>
      <c r="X922" s="211" t="str">
        <f>IF($H922="","",IF(EXACT(ASC(VLOOKUP($H922,TSギフト商品コード!$A$2:$H$10000,8,0)),1),VLOOKUP($H922,TSギフト商品コード!$A$2:$H$10000,4,0),IF($I$6=0%,VLOOKUP($H922,TSギフト商品コード!$A$2:$H$10000,4,0),IF($I$6=3%,VLOOKUP($H922,TSギフト商品コード!$A$2:$H$10000,5,0),IF($I$6=5%,VLOOKUP($H922,TSギフト商品コード!$A$2:$H$10000,6,0),IF($I$6=10%,VLOOKUP($H922,TSギフト商品コード!$A$2:$H$10000,7,0),""))))))</f>
        <v/>
      </c>
      <c r="Y922" s="34"/>
      <c r="Z922" s="34"/>
      <c r="AA922" s="34"/>
      <c r="AB922" s="34"/>
      <c r="AC922" s="34"/>
      <c r="AD922" s="34"/>
      <c r="AE922" s="34"/>
      <c r="AF922" s="34"/>
      <c r="AG922" s="34"/>
      <c r="AH922" s="34"/>
      <c r="AI922" s="34"/>
      <c r="AJ922" s="34"/>
      <c r="AK922" s="34"/>
      <c r="AL922" s="34"/>
      <c r="AM922" s="34"/>
      <c r="AN922" s="34"/>
      <c r="AO922" s="34"/>
      <c r="AP922" s="34"/>
      <c r="AQ922" s="34"/>
      <c r="AR922" s="34"/>
      <c r="AS922" s="34"/>
      <c r="AT922" s="34"/>
      <c r="AU922" s="34"/>
      <c r="AV922" s="34"/>
      <c r="AW922" s="34"/>
      <c r="AX922" s="34"/>
      <c r="AY922" s="34"/>
      <c r="AZ922" s="34"/>
      <c r="BA922" s="34"/>
      <c r="BB922" s="34"/>
      <c r="BC922" s="34"/>
      <c r="BD922" s="34"/>
      <c r="BE922" s="34"/>
      <c r="BF922" s="34"/>
      <c r="BG922" s="34"/>
      <c r="BH922" s="34"/>
      <c r="BI922" s="34"/>
    </row>
    <row r="923" spans="1:61" s="183" customFormat="1" ht="20.100000000000001" customHeight="1" x14ac:dyDescent="0.15">
      <c r="A923" s="213">
        <v>913</v>
      </c>
      <c r="B923" s="136"/>
      <c r="C923" s="258"/>
      <c r="D923" s="258"/>
      <c r="E923" s="258"/>
      <c r="F923" s="258"/>
      <c r="G923" s="4"/>
      <c r="H923" s="5"/>
      <c r="I923" s="212"/>
      <c r="J923" s="254" t="str">
        <f>IF($H923="","",VLOOKUP($H923,TSギフト商品コード!$A$1:$H$10000,2,0))</f>
        <v/>
      </c>
      <c r="K923" s="184" t="str">
        <f>IF($H923="","",IF(EXACT(ASC(VLOOKUP($H923,TSギフト商品コード!$A$1:$H$10000,8,0)),1),VLOOKUP($H923,TSギフト商品コード!$A$1:$H$10000,3,0),ROUNDDOWN((1-$I$6)*VLOOKUP($H923,TSギフト商品コード!$A$1:$H$10000,3,0),0)))</f>
        <v/>
      </c>
      <c r="L923" s="185" t="str">
        <f t="shared" si="14"/>
        <v/>
      </c>
      <c r="M923" s="288"/>
      <c r="N923" s="5"/>
      <c r="O923" s="5"/>
      <c r="P923" s="5"/>
      <c r="Q923" s="5"/>
      <c r="R923" s="256"/>
      <c r="S923" s="256"/>
      <c r="T923" s="5"/>
      <c r="U923" s="5"/>
      <c r="V923" s="265"/>
      <c r="W923" s="34"/>
      <c r="X923" s="211" t="str">
        <f>IF($H923="","",IF(EXACT(ASC(VLOOKUP($H923,TSギフト商品コード!$A$2:$H$10000,8,0)),1),VLOOKUP($H923,TSギフト商品コード!$A$2:$H$10000,4,0),IF($I$6=0%,VLOOKUP($H923,TSギフト商品コード!$A$2:$H$10000,4,0),IF($I$6=3%,VLOOKUP($H923,TSギフト商品コード!$A$2:$H$10000,5,0),IF($I$6=5%,VLOOKUP($H923,TSギフト商品コード!$A$2:$H$10000,6,0),IF($I$6=10%,VLOOKUP($H923,TSギフト商品コード!$A$2:$H$10000,7,0),""))))))</f>
        <v/>
      </c>
      <c r="Y923" s="34"/>
      <c r="Z923" s="34"/>
      <c r="AA923" s="34"/>
      <c r="AB923" s="34"/>
      <c r="AC923" s="34"/>
      <c r="AD923" s="34"/>
      <c r="AE923" s="34"/>
      <c r="AF923" s="34"/>
      <c r="AG923" s="34"/>
      <c r="AH923" s="34"/>
      <c r="AI923" s="34"/>
      <c r="AJ923" s="34"/>
      <c r="AK923" s="34"/>
      <c r="AL923" s="34"/>
      <c r="AM923" s="34"/>
      <c r="AN923" s="34"/>
      <c r="AO923" s="34"/>
      <c r="AP923" s="34"/>
      <c r="AQ923" s="34"/>
      <c r="AR923" s="34"/>
      <c r="AS923" s="34"/>
      <c r="AT923" s="34"/>
      <c r="AU923" s="34"/>
      <c r="AV923" s="34"/>
      <c r="AW923" s="34"/>
      <c r="AX923" s="34"/>
      <c r="AY923" s="34"/>
      <c r="AZ923" s="34"/>
      <c r="BA923" s="34"/>
      <c r="BB923" s="34"/>
      <c r="BC923" s="34"/>
      <c r="BD923" s="34"/>
      <c r="BE923" s="34"/>
      <c r="BF923" s="34"/>
      <c r="BG923" s="34"/>
      <c r="BH923" s="34"/>
      <c r="BI923" s="34"/>
    </row>
    <row r="924" spans="1:61" s="183" customFormat="1" ht="20.100000000000001" customHeight="1" x14ac:dyDescent="0.15">
      <c r="A924" s="213">
        <v>914</v>
      </c>
      <c r="B924" s="136"/>
      <c r="C924" s="258"/>
      <c r="D924" s="258"/>
      <c r="E924" s="258"/>
      <c r="F924" s="258"/>
      <c r="G924" s="4"/>
      <c r="H924" s="5"/>
      <c r="I924" s="212"/>
      <c r="J924" s="254" t="str">
        <f>IF($H924="","",VLOOKUP($H924,TSギフト商品コード!$A$1:$H$10000,2,0))</f>
        <v/>
      </c>
      <c r="K924" s="184" t="str">
        <f>IF($H924="","",IF(EXACT(ASC(VLOOKUP($H924,TSギフト商品コード!$A$1:$H$10000,8,0)),1),VLOOKUP($H924,TSギフト商品コード!$A$1:$H$10000,3,0),ROUNDDOWN((1-$I$6)*VLOOKUP($H924,TSギフト商品コード!$A$1:$H$10000,3,0),0)))</f>
        <v/>
      </c>
      <c r="L924" s="185" t="str">
        <f t="shared" si="14"/>
        <v/>
      </c>
      <c r="M924" s="288"/>
      <c r="N924" s="5"/>
      <c r="O924" s="5"/>
      <c r="P924" s="5"/>
      <c r="Q924" s="5"/>
      <c r="R924" s="256"/>
      <c r="S924" s="256"/>
      <c r="T924" s="5"/>
      <c r="U924" s="5"/>
      <c r="V924" s="265"/>
      <c r="W924" s="34"/>
      <c r="X924" s="211" t="str">
        <f>IF($H924="","",IF(EXACT(ASC(VLOOKUP($H924,TSギフト商品コード!$A$2:$H$10000,8,0)),1),VLOOKUP($H924,TSギフト商品コード!$A$2:$H$10000,4,0),IF($I$6=0%,VLOOKUP($H924,TSギフト商品コード!$A$2:$H$10000,4,0),IF($I$6=3%,VLOOKUP($H924,TSギフト商品コード!$A$2:$H$10000,5,0),IF($I$6=5%,VLOOKUP($H924,TSギフト商品コード!$A$2:$H$10000,6,0),IF($I$6=10%,VLOOKUP($H924,TSギフト商品コード!$A$2:$H$10000,7,0),""))))))</f>
        <v/>
      </c>
      <c r="Y924" s="34"/>
      <c r="Z924" s="34"/>
      <c r="AA924" s="34"/>
      <c r="AB924" s="34"/>
      <c r="AC924" s="34"/>
      <c r="AD924" s="34"/>
      <c r="AE924" s="34"/>
      <c r="AF924" s="34"/>
      <c r="AG924" s="34"/>
      <c r="AH924" s="34"/>
      <c r="AI924" s="34"/>
      <c r="AJ924" s="34"/>
      <c r="AK924" s="34"/>
      <c r="AL924" s="34"/>
      <c r="AM924" s="34"/>
      <c r="AN924" s="34"/>
      <c r="AO924" s="34"/>
      <c r="AP924" s="34"/>
      <c r="AQ924" s="34"/>
      <c r="AR924" s="34"/>
      <c r="AS924" s="34"/>
      <c r="AT924" s="34"/>
      <c r="AU924" s="34"/>
      <c r="AV924" s="34"/>
      <c r="AW924" s="34"/>
      <c r="AX924" s="34"/>
      <c r="AY924" s="34"/>
      <c r="AZ924" s="34"/>
      <c r="BA924" s="34"/>
      <c r="BB924" s="34"/>
      <c r="BC924" s="34"/>
      <c r="BD924" s="34"/>
      <c r="BE924" s="34"/>
      <c r="BF924" s="34"/>
      <c r="BG924" s="34"/>
      <c r="BH924" s="34"/>
      <c r="BI924" s="34"/>
    </row>
    <row r="925" spans="1:61" s="183" customFormat="1" ht="20.100000000000001" customHeight="1" x14ac:dyDescent="0.15">
      <c r="A925" s="213">
        <v>915</v>
      </c>
      <c r="B925" s="136"/>
      <c r="C925" s="258"/>
      <c r="D925" s="258"/>
      <c r="E925" s="258"/>
      <c r="F925" s="258"/>
      <c r="G925" s="4"/>
      <c r="H925" s="5"/>
      <c r="I925" s="212"/>
      <c r="J925" s="254" t="str">
        <f>IF($H925="","",VLOOKUP($H925,TSギフト商品コード!$A$1:$H$10000,2,0))</f>
        <v/>
      </c>
      <c r="K925" s="184" t="str">
        <f>IF($H925="","",IF(EXACT(ASC(VLOOKUP($H925,TSギフト商品コード!$A$1:$H$10000,8,0)),1),VLOOKUP($H925,TSギフト商品コード!$A$1:$H$10000,3,0),ROUNDDOWN((1-$I$6)*VLOOKUP($H925,TSギフト商品コード!$A$1:$H$10000,3,0),0)))</f>
        <v/>
      </c>
      <c r="L925" s="185" t="str">
        <f t="shared" si="14"/>
        <v/>
      </c>
      <c r="M925" s="288"/>
      <c r="N925" s="5"/>
      <c r="O925" s="5"/>
      <c r="P925" s="5"/>
      <c r="Q925" s="5"/>
      <c r="R925" s="256"/>
      <c r="S925" s="256"/>
      <c r="T925" s="5"/>
      <c r="U925" s="5"/>
      <c r="V925" s="265"/>
      <c r="W925" s="34"/>
      <c r="X925" s="211" t="str">
        <f>IF($H925="","",IF(EXACT(ASC(VLOOKUP($H925,TSギフト商品コード!$A$2:$H$10000,8,0)),1),VLOOKUP($H925,TSギフト商品コード!$A$2:$H$10000,4,0),IF($I$6=0%,VLOOKUP($H925,TSギフト商品コード!$A$2:$H$10000,4,0),IF($I$6=3%,VLOOKUP($H925,TSギフト商品コード!$A$2:$H$10000,5,0),IF($I$6=5%,VLOOKUP($H925,TSギフト商品コード!$A$2:$H$10000,6,0),IF($I$6=10%,VLOOKUP($H925,TSギフト商品コード!$A$2:$H$10000,7,0),""))))))</f>
        <v/>
      </c>
      <c r="Y925" s="34"/>
      <c r="Z925" s="34"/>
      <c r="AA925" s="34"/>
      <c r="AB925" s="34"/>
      <c r="AC925" s="34"/>
      <c r="AD925" s="34"/>
      <c r="AE925" s="34"/>
      <c r="AF925" s="34"/>
      <c r="AG925" s="34"/>
      <c r="AH925" s="34"/>
      <c r="AI925" s="34"/>
      <c r="AJ925" s="34"/>
      <c r="AK925" s="34"/>
      <c r="AL925" s="34"/>
      <c r="AM925" s="34"/>
      <c r="AN925" s="34"/>
      <c r="AO925" s="34"/>
      <c r="AP925" s="34"/>
      <c r="AQ925" s="34"/>
      <c r="AR925" s="34"/>
      <c r="AS925" s="34"/>
      <c r="AT925" s="34"/>
      <c r="AU925" s="34"/>
      <c r="AV925" s="34"/>
      <c r="AW925" s="34"/>
      <c r="AX925" s="34"/>
      <c r="AY925" s="34"/>
      <c r="AZ925" s="34"/>
      <c r="BA925" s="34"/>
      <c r="BB925" s="34"/>
      <c r="BC925" s="34"/>
      <c r="BD925" s="34"/>
      <c r="BE925" s="34"/>
      <c r="BF925" s="34"/>
      <c r="BG925" s="34"/>
      <c r="BH925" s="34"/>
      <c r="BI925" s="34"/>
    </row>
    <row r="926" spans="1:61" s="183" customFormat="1" ht="20.100000000000001" customHeight="1" x14ac:dyDescent="0.15">
      <c r="A926" s="213">
        <v>916</v>
      </c>
      <c r="B926" s="136"/>
      <c r="C926" s="258"/>
      <c r="D926" s="258"/>
      <c r="E926" s="258"/>
      <c r="F926" s="258"/>
      <c r="G926" s="4"/>
      <c r="H926" s="5"/>
      <c r="I926" s="212"/>
      <c r="J926" s="254" t="str">
        <f>IF($H926="","",VLOOKUP($H926,TSギフト商品コード!$A$1:$H$10000,2,0))</f>
        <v/>
      </c>
      <c r="K926" s="184" t="str">
        <f>IF($H926="","",IF(EXACT(ASC(VLOOKUP($H926,TSギフト商品コード!$A$1:$H$10000,8,0)),1),VLOOKUP($H926,TSギフト商品コード!$A$1:$H$10000,3,0),ROUNDDOWN((1-$I$6)*VLOOKUP($H926,TSギフト商品コード!$A$1:$H$10000,3,0),0)))</f>
        <v/>
      </c>
      <c r="L926" s="185" t="str">
        <f t="shared" si="14"/>
        <v/>
      </c>
      <c r="M926" s="288"/>
      <c r="N926" s="5"/>
      <c r="O926" s="5"/>
      <c r="P926" s="5"/>
      <c r="Q926" s="5"/>
      <c r="R926" s="256"/>
      <c r="S926" s="256"/>
      <c r="T926" s="5"/>
      <c r="U926" s="5"/>
      <c r="V926" s="265"/>
      <c r="W926" s="34"/>
      <c r="X926" s="211" t="str">
        <f>IF($H926="","",IF(EXACT(ASC(VLOOKUP($H926,TSギフト商品コード!$A$2:$H$10000,8,0)),1),VLOOKUP($H926,TSギフト商品コード!$A$2:$H$10000,4,0),IF($I$6=0%,VLOOKUP($H926,TSギフト商品コード!$A$2:$H$10000,4,0),IF($I$6=3%,VLOOKUP($H926,TSギフト商品コード!$A$2:$H$10000,5,0),IF($I$6=5%,VLOOKUP($H926,TSギフト商品コード!$A$2:$H$10000,6,0),IF($I$6=10%,VLOOKUP($H926,TSギフト商品コード!$A$2:$H$10000,7,0),""))))))</f>
        <v/>
      </c>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c r="BG926" s="34"/>
      <c r="BH926" s="34"/>
      <c r="BI926" s="34"/>
    </row>
    <row r="927" spans="1:61" s="183" customFormat="1" ht="20.100000000000001" customHeight="1" x14ac:dyDescent="0.15">
      <c r="A927" s="213">
        <v>917</v>
      </c>
      <c r="B927" s="136"/>
      <c r="C927" s="258"/>
      <c r="D927" s="258"/>
      <c r="E927" s="258"/>
      <c r="F927" s="258"/>
      <c r="G927" s="4"/>
      <c r="H927" s="5"/>
      <c r="I927" s="212"/>
      <c r="J927" s="254" t="str">
        <f>IF($H927="","",VLOOKUP($H927,TSギフト商品コード!$A$1:$H$10000,2,0))</f>
        <v/>
      </c>
      <c r="K927" s="184" t="str">
        <f>IF($H927="","",IF(EXACT(ASC(VLOOKUP($H927,TSギフト商品コード!$A$1:$H$10000,8,0)),1),VLOOKUP($H927,TSギフト商品コード!$A$1:$H$10000,3,0),ROUNDDOWN((1-$I$6)*VLOOKUP($H927,TSギフト商品コード!$A$1:$H$10000,3,0),0)))</f>
        <v/>
      </c>
      <c r="L927" s="185" t="str">
        <f t="shared" si="14"/>
        <v/>
      </c>
      <c r="M927" s="288"/>
      <c r="N927" s="5"/>
      <c r="O927" s="5"/>
      <c r="P927" s="5"/>
      <c r="Q927" s="5"/>
      <c r="R927" s="256"/>
      <c r="S927" s="256"/>
      <c r="T927" s="5"/>
      <c r="U927" s="5"/>
      <c r="V927" s="265"/>
      <c r="W927" s="34"/>
      <c r="X927" s="211" t="str">
        <f>IF($H927="","",IF(EXACT(ASC(VLOOKUP($H927,TSギフト商品コード!$A$2:$H$10000,8,0)),1),VLOOKUP($H927,TSギフト商品コード!$A$2:$H$10000,4,0),IF($I$6=0%,VLOOKUP($H927,TSギフト商品コード!$A$2:$H$10000,4,0),IF($I$6=3%,VLOOKUP($H927,TSギフト商品コード!$A$2:$H$10000,5,0),IF($I$6=5%,VLOOKUP($H927,TSギフト商品コード!$A$2:$H$10000,6,0),IF($I$6=10%,VLOOKUP($H927,TSギフト商品コード!$A$2:$H$10000,7,0),""))))))</f>
        <v/>
      </c>
      <c r="Y927" s="34"/>
      <c r="Z927" s="34"/>
      <c r="AA927" s="34"/>
      <c r="AB927" s="34"/>
      <c r="AC927" s="34"/>
      <c r="AD927" s="34"/>
      <c r="AE927" s="34"/>
      <c r="AF927" s="34"/>
      <c r="AG927" s="34"/>
      <c r="AH927" s="34"/>
      <c r="AI927" s="34"/>
      <c r="AJ927" s="34"/>
      <c r="AK927" s="34"/>
      <c r="AL927" s="34"/>
      <c r="AM927" s="34"/>
      <c r="AN927" s="34"/>
      <c r="AO927" s="34"/>
      <c r="AP927" s="34"/>
      <c r="AQ927" s="34"/>
      <c r="AR927" s="34"/>
      <c r="AS927" s="34"/>
      <c r="AT927" s="34"/>
      <c r="AU927" s="34"/>
      <c r="AV927" s="34"/>
      <c r="AW927" s="34"/>
      <c r="AX927" s="34"/>
      <c r="AY927" s="34"/>
      <c r="AZ927" s="34"/>
      <c r="BA927" s="34"/>
      <c r="BB927" s="34"/>
      <c r="BC927" s="34"/>
      <c r="BD927" s="34"/>
      <c r="BE927" s="34"/>
      <c r="BF927" s="34"/>
      <c r="BG927" s="34"/>
      <c r="BH927" s="34"/>
      <c r="BI927" s="34"/>
    </row>
    <row r="928" spans="1:61" s="183" customFormat="1" ht="20.100000000000001" customHeight="1" x14ac:dyDescent="0.15">
      <c r="A928" s="213">
        <v>918</v>
      </c>
      <c r="B928" s="136"/>
      <c r="C928" s="258"/>
      <c r="D928" s="258"/>
      <c r="E928" s="258"/>
      <c r="F928" s="258"/>
      <c r="G928" s="4"/>
      <c r="H928" s="5"/>
      <c r="I928" s="212"/>
      <c r="J928" s="254" t="str">
        <f>IF($H928="","",VLOOKUP($H928,TSギフト商品コード!$A$1:$H$10000,2,0))</f>
        <v/>
      </c>
      <c r="K928" s="184" t="str">
        <f>IF($H928="","",IF(EXACT(ASC(VLOOKUP($H928,TSギフト商品コード!$A$1:$H$10000,8,0)),1),VLOOKUP($H928,TSギフト商品コード!$A$1:$H$10000,3,0),ROUNDDOWN((1-$I$6)*VLOOKUP($H928,TSギフト商品コード!$A$1:$H$10000,3,0),0)))</f>
        <v/>
      </c>
      <c r="L928" s="185" t="str">
        <f t="shared" si="14"/>
        <v/>
      </c>
      <c r="M928" s="288"/>
      <c r="N928" s="5"/>
      <c r="O928" s="5"/>
      <c r="P928" s="5"/>
      <c r="Q928" s="5"/>
      <c r="R928" s="256"/>
      <c r="S928" s="256"/>
      <c r="T928" s="5"/>
      <c r="U928" s="5"/>
      <c r="V928" s="265"/>
      <c r="W928" s="34"/>
      <c r="X928" s="211" t="str">
        <f>IF($H928="","",IF(EXACT(ASC(VLOOKUP($H928,TSギフト商品コード!$A$2:$H$10000,8,0)),1),VLOOKUP($H928,TSギフト商品コード!$A$2:$H$10000,4,0),IF($I$6=0%,VLOOKUP($H928,TSギフト商品コード!$A$2:$H$10000,4,0),IF($I$6=3%,VLOOKUP($H928,TSギフト商品コード!$A$2:$H$10000,5,0),IF($I$6=5%,VLOOKUP($H928,TSギフト商品コード!$A$2:$H$10000,6,0),IF($I$6=10%,VLOOKUP($H928,TSギフト商品コード!$A$2:$H$10000,7,0),""))))))</f>
        <v/>
      </c>
      <c r="Y928" s="34"/>
      <c r="Z928" s="34"/>
      <c r="AA928" s="34"/>
      <c r="AB928" s="34"/>
      <c r="AC928" s="34"/>
      <c r="AD928" s="34"/>
      <c r="AE928" s="34"/>
      <c r="AF928" s="34"/>
      <c r="AG928" s="34"/>
      <c r="AH928" s="34"/>
      <c r="AI928" s="34"/>
      <c r="AJ928" s="34"/>
      <c r="AK928" s="34"/>
      <c r="AL928" s="34"/>
      <c r="AM928" s="34"/>
      <c r="AN928" s="34"/>
      <c r="AO928" s="34"/>
      <c r="AP928" s="34"/>
      <c r="AQ928" s="34"/>
      <c r="AR928" s="34"/>
      <c r="AS928" s="34"/>
      <c r="AT928" s="34"/>
      <c r="AU928" s="34"/>
      <c r="AV928" s="34"/>
      <c r="AW928" s="34"/>
      <c r="AX928" s="34"/>
      <c r="AY928" s="34"/>
      <c r="AZ928" s="34"/>
      <c r="BA928" s="34"/>
      <c r="BB928" s="34"/>
      <c r="BC928" s="34"/>
      <c r="BD928" s="34"/>
      <c r="BE928" s="34"/>
      <c r="BF928" s="34"/>
      <c r="BG928" s="34"/>
      <c r="BH928" s="34"/>
      <c r="BI928" s="34"/>
    </row>
    <row r="929" spans="1:61" s="183" customFormat="1" ht="20.100000000000001" customHeight="1" x14ac:dyDescent="0.15">
      <c r="A929" s="213">
        <v>919</v>
      </c>
      <c r="B929" s="136"/>
      <c r="C929" s="258"/>
      <c r="D929" s="258"/>
      <c r="E929" s="258"/>
      <c r="F929" s="258"/>
      <c r="G929" s="4"/>
      <c r="H929" s="5"/>
      <c r="I929" s="212"/>
      <c r="J929" s="254" t="str">
        <f>IF($H929="","",VLOOKUP($H929,TSギフト商品コード!$A$1:$H$10000,2,0))</f>
        <v/>
      </c>
      <c r="K929" s="184" t="str">
        <f>IF($H929="","",IF(EXACT(ASC(VLOOKUP($H929,TSギフト商品コード!$A$1:$H$10000,8,0)),1),VLOOKUP($H929,TSギフト商品コード!$A$1:$H$10000,3,0),ROUNDDOWN((1-$I$6)*VLOOKUP($H929,TSギフト商品コード!$A$1:$H$10000,3,0),0)))</f>
        <v/>
      </c>
      <c r="L929" s="185" t="str">
        <f t="shared" si="14"/>
        <v/>
      </c>
      <c r="M929" s="288"/>
      <c r="N929" s="5"/>
      <c r="O929" s="5"/>
      <c r="P929" s="5"/>
      <c r="Q929" s="5"/>
      <c r="R929" s="256"/>
      <c r="S929" s="256"/>
      <c r="T929" s="5"/>
      <c r="U929" s="5"/>
      <c r="V929" s="265"/>
      <c r="W929" s="34"/>
      <c r="X929" s="211" t="str">
        <f>IF($H929="","",IF(EXACT(ASC(VLOOKUP($H929,TSギフト商品コード!$A$2:$H$10000,8,0)),1),VLOOKUP($H929,TSギフト商品コード!$A$2:$H$10000,4,0),IF($I$6=0%,VLOOKUP($H929,TSギフト商品コード!$A$2:$H$10000,4,0),IF($I$6=3%,VLOOKUP($H929,TSギフト商品コード!$A$2:$H$10000,5,0),IF($I$6=5%,VLOOKUP($H929,TSギフト商品コード!$A$2:$H$10000,6,0),IF($I$6=10%,VLOOKUP($H929,TSギフト商品コード!$A$2:$H$10000,7,0),""))))))</f>
        <v/>
      </c>
      <c r="Y929" s="34"/>
      <c r="Z929" s="34"/>
      <c r="AA929" s="34"/>
      <c r="AB929" s="34"/>
      <c r="AC929" s="34"/>
      <c r="AD929" s="34"/>
      <c r="AE929" s="34"/>
      <c r="AF929" s="34"/>
      <c r="AG929" s="34"/>
      <c r="AH929" s="34"/>
      <c r="AI929" s="34"/>
      <c r="AJ929" s="34"/>
      <c r="AK929" s="34"/>
      <c r="AL929" s="34"/>
      <c r="AM929" s="34"/>
      <c r="AN929" s="34"/>
      <c r="AO929" s="34"/>
      <c r="AP929" s="34"/>
      <c r="AQ929" s="34"/>
      <c r="AR929" s="34"/>
      <c r="AS929" s="34"/>
      <c r="AT929" s="34"/>
      <c r="AU929" s="34"/>
      <c r="AV929" s="34"/>
      <c r="AW929" s="34"/>
      <c r="AX929" s="34"/>
      <c r="AY929" s="34"/>
      <c r="AZ929" s="34"/>
      <c r="BA929" s="34"/>
      <c r="BB929" s="34"/>
      <c r="BC929" s="34"/>
      <c r="BD929" s="34"/>
      <c r="BE929" s="34"/>
      <c r="BF929" s="34"/>
      <c r="BG929" s="34"/>
      <c r="BH929" s="34"/>
      <c r="BI929" s="34"/>
    </row>
    <row r="930" spans="1:61" s="183" customFormat="1" ht="20.100000000000001" customHeight="1" x14ac:dyDescent="0.15">
      <c r="A930" s="213">
        <v>920</v>
      </c>
      <c r="B930" s="136"/>
      <c r="C930" s="258"/>
      <c r="D930" s="258"/>
      <c r="E930" s="258"/>
      <c r="F930" s="258"/>
      <c r="G930" s="4"/>
      <c r="H930" s="5"/>
      <c r="I930" s="212"/>
      <c r="J930" s="254" t="str">
        <f>IF($H930="","",VLOOKUP($H930,TSギフト商品コード!$A$1:$H$10000,2,0))</f>
        <v/>
      </c>
      <c r="K930" s="184" t="str">
        <f>IF($H930="","",IF(EXACT(ASC(VLOOKUP($H930,TSギフト商品コード!$A$1:$H$10000,8,0)),1),VLOOKUP($H930,TSギフト商品コード!$A$1:$H$10000,3,0),ROUNDDOWN((1-$I$6)*VLOOKUP($H930,TSギフト商品コード!$A$1:$H$10000,3,0),0)))</f>
        <v/>
      </c>
      <c r="L930" s="185" t="str">
        <f t="shared" si="14"/>
        <v/>
      </c>
      <c r="M930" s="288"/>
      <c r="N930" s="5"/>
      <c r="O930" s="5"/>
      <c r="P930" s="5"/>
      <c r="Q930" s="5"/>
      <c r="R930" s="256"/>
      <c r="S930" s="256"/>
      <c r="T930" s="5"/>
      <c r="U930" s="5"/>
      <c r="V930" s="265"/>
      <c r="W930" s="34"/>
      <c r="X930" s="211" t="str">
        <f>IF($H930="","",IF(EXACT(ASC(VLOOKUP($H930,TSギフト商品コード!$A$2:$H$10000,8,0)),1),VLOOKUP($H930,TSギフト商品コード!$A$2:$H$10000,4,0),IF($I$6=0%,VLOOKUP($H930,TSギフト商品コード!$A$2:$H$10000,4,0),IF($I$6=3%,VLOOKUP($H930,TSギフト商品コード!$A$2:$H$10000,5,0),IF($I$6=5%,VLOOKUP($H930,TSギフト商品コード!$A$2:$H$10000,6,0),IF($I$6=10%,VLOOKUP($H930,TSギフト商品コード!$A$2:$H$10000,7,0),""))))))</f>
        <v/>
      </c>
      <c r="Y930" s="34"/>
      <c r="Z930" s="34"/>
      <c r="AA930" s="34"/>
      <c r="AB930" s="34"/>
      <c r="AC930" s="34"/>
      <c r="AD930" s="34"/>
      <c r="AE930" s="34"/>
      <c r="AF930" s="34"/>
      <c r="AG930" s="34"/>
      <c r="AH930" s="34"/>
      <c r="AI930" s="34"/>
      <c r="AJ930" s="34"/>
      <c r="AK930" s="34"/>
      <c r="AL930" s="34"/>
      <c r="AM930" s="34"/>
      <c r="AN930" s="34"/>
      <c r="AO930" s="34"/>
      <c r="AP930" s="34"/>
      <c r="AQ930" s="34"/>
      <c r="AR930" s="34"/>
      <c r="AS930" s="34"/>
      <c r="AT930" s="34"/>
      <c r="AU930" s="34"/>
      <c r="AV930" s="34"/>
      <c r="AW930" s="34"/>
      <c r="AX930" s="34"/>
      <c r="AY930" s="34"/>
      <c r="AZ930" s="34"/>
      <c r="BA930" s="34"/>
      <c r="BB930" s="34"/>
      <c r="BC930" s="34"/>
      <c r="BD930" s="34"/>
      <c r="BE930" s="34"/>
      <c r="BF930" s="34"/>
      <c r="BG930" s="34"/>
      <c r="BH930" s="34"/>
      <c r="BI930" s="34"/>
    </row>
    <row r="931" spans="1:61" s="183" customFormat="1" ht="20.100000000000001" customHeight="1" x14ac:dyDescent="0.15">
      <c r="A931" s="213">
        <v>921</v>
      </c>
      <c r="B931" s="136"/>
      <c r="C931" s="258"/>
      <c r="D931" s="258"/>
      <c r="E931" s="258"/>
      <c r="F931" s="258"/>
      <c r="G931" s="4"/>
      <c r="H931" s="5"/>
      <c r="I931" s="212"/>
      <c r="J931" s="254" t="str">
        <f>IF($H931="","",VLOOKUP($H931,TSギフト商品コード!$A$1:$H$10000,2,0))</f>
        <v/>
      </c>
      <c r="K931" s="184" t="str">
        <f>IF($H931="","",IF(EXACT(ASC(VLOOKUP($H931,TSギフト商品コード!$A$1:$H$10000,8,0)),1),VLOOKUP($H931,TSギフト商品コード!$A$1:$H$10000,3,0),ROUNDDOWN((1-$I$6)*VLOOKUP($H931,TSギフト商品コード!$A$1:$H$10000,3,0),0)))</f>
        <v/>
      </c>
      <c r="L931" s="185" t="str">
        <f t="shared" si="14"/>
        <v/>
      </c>
      <c r="M931" s="288"/>
      <c r="N931" s="5"/>
      <c r="O931" s="5"/>
      <c r="P931" s="5"/>
      <c r="Q931" s="5"/>
      <c r="R931" s="256"/>
      <c r="S931" s="256"/>
      <c r="T931" s="5"/>
      <c r="U931" s="5"/>
      <c r="V931" s="265"/>
      <c r="W931" s="34"/>
      <c r="X931" s="211" t="str">
        <f>IF($H931="","",IF(EXACT(ASC(VLOOKUP($H931,TSギフト商品コード!$A$2:$H$10000,8,0)),1),VLOOKUP($H931,TSギフト商品コード!$A$2:$H$10000,4,0),IF($I$6=0%,VLOOKUP($H931,TSギフト商品コード!$A$2:$H$10000,4,0),IF($I$6=3%,VLOOKUP($H931,TSギフト商品コード!$A$2:$H$10000,5,0),IF($I$6=5%,VLOOKUP($H931,TSギフト商品コード!$A$2:$H$10000,6,0),IF($I$6=10%,VLOOKUP($H931,TSギフト商品コード!$A$2:$H$10000,7,0),""))))))</f>
        <v/>
      </c>
      <c r="Y931" s="34"/>
      <c r="Z931" s="34"/>
      <c r="AA931" s="34"/>
      <c r="AB931" s="34"/>
      <c r="AC931" s="34"/>
      <c r="AD931" s="34"/>
      <c r="AE931" s="34"/>
      <c r="AF931" s="34"/>
      <c r="AG931" s="34"/>
      <c r="AH931" s="34"/>
      <c r="AI931" s="34"/>
      <c r="AJ931" s="34"/>
      <c r="AK931" s="34"/>
      <c r="AL931" s="34"/>
      <c r="AM931" s="34"/>
      <c r="AN931" s="34"/>
      <c r="AO931" s="34"/>
      <c r="AP931" s="34"/>
      <c r="AQ931" s="34"/>
      <c r="AR931" s="34"/>
      <c r="AS931" s="34"/>
      <c r="AT931" s="34"/>
      <c r="AU931" s="34"/>
      <c r="AV931" s="34"/>
      <c r="AW931" s="34"/>
      <c r="AX931" s="34"/>
      <c r="AY931" s="34"/>
      <c r="AZ931" s="34"/>
      <c r="BA931" s="34"/>
      <c r="BB931" s="34"/>
      <c r="BC931" s="34"/>
      <c r="BD931" s="34"/>
      <c r="BE931" s="34"/>
      <c r="BF931" s="34"/>
      <c r="BG931" s="34"/>
      <c r="BH931" s="34"/>
      <c r="BI931" s="34"/>
    </row>
    <row r="932" spans="1:61" s="183" customFormat="1" ht="20.100000000000001" customHeight="1" x14ac:dyDescent="0.15">
      <c r="A932" s="213">
        <v>922</v>
      </c>
      <c r="B932" s="136"/>
      <c r="C932" s="258"/>
      <c r="D932" s="258"/>
      <c r="E932" s="258"/>
      <c r="F932" s="258"/>
      <c r="G932" s="4"/>
      <c r="H932" s="5"/>
      <c r="I932" s="212"/>
      <c r="J932" s="254" t="str">
        <f>IF($H932="","",VLOOKUP($H932,TSギフト商品コード!$A$1:$H$10000,2,0))</f>
        <v/>
      </c>
      <c r="K932" s="184" t="str">
        <f>IF($H932="","",IF(EXACT(ASC(VLOOKUP($H932,TSギフト商品コード!$A$1:$H$10000,8,0)),1),VLOOKUP($H932,TSギフト商品コード!$A$1:$H$10000,3,0),ROUNDDOWN((1-$I$6)*VLOOKUP($H932,TSギフト商品コード!$A$1:$H$10000,3,0),0)))</f>
        <v/>
      </c>
      <c r="L932" s="185" t="str">
        <f t="shared" si="14"/>
        <v/>
      </c>
      <c r="M932" s="288"/>
      <c r="N932" s="5"/>
      <c r="O932" s="5"/>
      <c r="P932" s="5"/>
      <c r="Q932" s="5"/>
      <c r="R932" s="256"/>
      <c r="S932" s="256"/>
      <c r="T932" s="5"/>
      <c r="U932" s="5"/>
      <c r="V932" s="265"/>
      <c r="W932" s="34"/>
      <c r="X932" s="211" t="str">
        <f>IF($H932="","",IF(EXACT(ASC(VLOOKUP($H932,TSギフト商品コード!$A$2:$H$10000,8,0)),1),VLOOKUP($H932,TSギフト商品コード!$A$2:$H$10000,4,0),IF($I$6=0%,VLOOKUP($H932,TSギフト商品コード!$A$2:$H$10000,4,0),IF($I$6=3%,VLOOKUP($H932,TSギフト商品コード!$A$2:$H$10000,5,0),IF($I$6=5%,VLOOKUP($H932,TSギフト商品コード!$A$2:$H$10000,6,0),IF($I$6=10%,VLOOKUP($H932,TSギフト商品コード!$A$2:$H$10000,7,0),""))))))</f>
        <v/>
      </c>
      <c r="Y932" s="34"/>
      <c r="Z932" s="34"/>
      <c r="AA932" s="34"/>
      <c r="AB932" s="34"/>
      <c r="AC932" s="34"/>
      <c r="AD932" s="34"/>
      <c r="AE932" s="34"/>
      <c r="AF932" s="34"/>
      <c r="AG932" s="34"/>
      <c r="AH932" s="34"/>
      <c r="AI932" s="34"/>
      <c r="AJ932" s="34"/>
      <c r="AK932" s="34"/>
      <c r="AL932" s="34"/>
      <c r="AM932" s="34"/>
      <c r="AN932" s="34"/>
      <c r="AO932" s="34"/>
      <c r="AP932" s="34"/>
      <c r="AQ932" s="34"/>
      <c r="AR932" s="34"/>
      <c r="AS932" s="34"/>
      <c r="AT932" s="34"/>
      <c r="AU932" s="34"/>
      <c r="AV932" s="34"/>
      <c r="AW932" s="34"/>
      <c r="AX932" s="34"/>
      <c r="AY932" s="34"/>
      <c r="AZ932" s="34"/>
      <c r="BA932" s="34"/>
      <c r="BB932" s="34"/>
      <c r="BC932" s="34"/>
      <c r="BD932" s="34"/>
      <c r="BE932" s="34"/>
      <c r="BF932" s="34"/>
      <c r="BG932" s="34"/>
      <c r="BH932" s="34"/>
      <c r="BI932" s="34"/>
    </row>
    <row r="933" spans="1:61" s="183" customFormat="1" ht="20.100000000000001" customHeight="1" x14ac:dyDescent="0.15">
      <c r="A933" s="213">
        <v>923</v>
      </c>
      <c r="B933" s="136"/>
      <c r="C933" s="258"/>
      <c r="D933" s="258"/>
      <c r="E933" s="258"/>
      <c r="F933" s="258"/>
      <c r="G933" s="4"/>
      <c r="H933" s="5"/>
      <c r="I933" s="212"/>
      <c r="J933" s="254" t="str">
        <f>IF($H933="","",VLOOKUP($H933,TSギフト商品コード!$A$1:$H$10000,2,0))</f>
        <v/>
      </c>
      <c r="K933" s="184" t="str">
        <f>IF($H933="","",IF(EXACT(ASC(VLOOKUP($H933,TSギフト商品コード!$A$1:$H$10000,8,0)),1),VLOOKUP($H933,TSギフト商品コード!$A$1:$H$10000,3,0),ROUNDDOWN((1-$I$6)*VLOOKUP($H933,TSギフト商品コード!$A$1:$H$10000,3,0),0)))</f>
        <v/>
      </c>
      <c r="L933" s="185" t="str">
        <f t="shared" si="14"/>
        <v/>
      </c>
      <c r="M933" s="288"/>
      <c r="N933" s="5"/>
      <c r="O933" s="5"/>
      <c r="P933" s="5"/>
      <c r="Q933" s="5"/>
      <c r="R933" s="256"/>
      <c r="S933" s="256"/>
      <c r="T933" s="5"/>
      <c r="U933" s="5"/>
      <c r="V933" s="265"/>
      <c r="W933" s="34"/>
      <c r="X933" s="211" t="str">
        <f>IF($H933="","",IF(EXACT(ASC(VLOOKUP($H933,TSギフト商品コード!$A$2:$H$10000,8,0)),1),VLOOKUP($H933,TSギフト商品コード!$A$2:$H$10000,4,0),IF($I$6=0%,VLOOKUP($H933,TSギフト商品コード!$A$2:$H$10000,4,0),IF($I$6=3%,VLOOKUP($H933,TSギフト商品コード!$A$2:$H$10000,5,0),IF($I$6=5%,VLOOKUP($H933,TSギフト商品コード!$A$2:$H$10000,6,0),IF($I$6=10%,VLOOKUP($H933,TSギフト商品コード!$A$2:$H$10000,7,0),""))))))</f>
        <v/>
      </c>
      <c r="Y933" s="34"/>
      <c r="Z933" s="34"/>
      <c r="AA933" s="34"/>
      <c r="AB933" s="34"/>
      <c r="AC933" s="34"/>
      <c r="AD933" s="34"/>
      <c r="AE933" s="34"/>
      <c r="AF933" s="34"/>
      <c r="AG933" s="34"/>
      <c r="AH933" s="34"/>
      <c r="AI933" s="34"/>
      <c r="AJ933" s="34"/>
      <c r="AK933" s="34"/>
      <c r="AL933" s="34"/>
      <c r="AM933" s="34"/>
      <c r="AN933" s="34"/>
      <c r="AO933" s="34"/>
      <c r="AP933" s="34"/>
      <c r="AQ933" s="34"/>
      <c r="AR933" s="34"/>
      <c r="AS933" s="34"/>
      <c r="AT933" s="34"/>
      <c r="AU933" s="34"/>
      <c r="AV933" s="34"/>
      <c r="AW933" s="34"/>
      <c r="AX933" s="34"/>
      <c r="AY933" s="34"/>
      <c r="AZ933" s="34"/>
      <c r="BA933" s="34"/>
      <c r="BB933" s="34"/>
      <c r="BC933" s="34"/>
      <c r="BD933" s="34"/>
      <c r="BE933" s="34"/>
      <c r="BF933" s="34"/>
      <c r="BG933" s="34"/>
      <c r="BH933" s="34"/>
      <c r="BI933" s="34"/>
    </row>
    <row r="934" spans="1:61" s="183" customFormat="1" ht="20.100000000000001" customHeight="1" x14ac:dyDescent="0.15">
      <c r="A934" s="213">
        <v>924</v>
      </c>
      <c r="B934" s="136"/>
      <c r="C934" s="258"/>
      <c r="D934" s="258"/>
      <c r="E934" s="258"/>
      <c r="F934" s="258"/>
      <c r="G934" s="4"/>
      <c r="H934" s="5"/>
      <c r="I934" s="212"/>
      <c r="J934" s="254" t="str">
        <f>IF($H934="","",VLOOKUP($H934,TSギフト商品コード!$A$1:$H$10000,2,0))</f>
        <v/>
      </c>
      <c r="K934" s="184" t="str">
        <f>IF($H934="","",IF(EXACT(ASC(VLOOKUP($H934,TSギフト商品コード!$A$1:$H$10000,8,0)),1),VLOOKUP($H934,TSギフト商品コード!$A$1:$H$10000,3,0),ROUNDDOWN((1-$I$6)*VLOOKUP($H934,TSギフト商品コード!$A$1:$H$10000,3,0),0)))</f>
        <v/>
      </c>
      <c r="L934" s="185" t="str">
        <f t="shared" si="14"/>
        <v/>
      </c>
      <c r="M934" s="288"/>
      <c r="N934" s="5"/>
      <c r="O934" s="5"/>
      <c r="P934" s="5"/>
      <c r="Q934" s="5"/>
      <c r="R934" s="256"/>
      <c r="S934" s="256"/>
      <c r="T934" s="5"/>
      <c r="U934" s="5"/>
      <c r="V934" s="265"/>
      <c r="W934" s="34"/>
      <c r="X934" s="211" t="str">
        <f>IF($H934="","",IF(EXACT(ASC(VLOOKUP($H934,TSギフト商品コード!$A$2:$H$10000,8,0)),1),VLOOKUP($H934,TSギフト商品コード!$A$2:$H$10000,4,0),IF($I$6=0%,VLOOKUP($H934,TSギフト商品コード!$A$2:$H$10000,4,0),IF($I$6=3%,VLOOKUP($H934,TSギフト商品コード!$A$2:$H$10000,5,0),IF($I$6=5%,VLOOKUP($H934,TSギフト商品コード!$A$2:$H$10000,6,0),IF($I$6=10%,VLOOKUP($H934,TSギフト商品コード!$A$2:$H$10000,7,0),""))))))</f>
        <v/>
      </c>
      <c r="Y934" s="34"/>
      <c r="Z934" s="34"/>
      <c r="AA934" s="34"/>
      <c r="AB934" s="34"/>
      <c r="AC934" s="34"/>
      <c r="AD934" s="34"/>
      <c r="AE934" s="34"/>
      <c r="AF934" s="34"/>
      <c r="AG934" s="34"/>
      <c r="AH934" s="34"/>
      <c r="AI934" s="34"/>
      <c r="AJ934" s="34"/>
      <c r="AK934" s="34"/>
      <c r="AL934" s="34"/>
      <c r="AM934" s="34"/>
      <c r="AN934" s="34"/>
      <c r="AO934" s="34"/>
      <c r="AP934" s="34"/>
      <c r="AQ934" s="34"/>
      <c r="AR934" s="34"/>
      <c r="AS934" s="34"/>
      <c r="AT934" s="34"/>
      <c r="AU934" s="34"/>
      <c r="AV934" s="34"/>
      <c r="AW934" s="34"/>
      <c r="AX934" s="34"/>
      <c r="AY934" s="34"/>
      <c r="AZ934" s="34"/>
      <c r="BA934" s="34"/>
      <c r="BB934" s="34"/>
      <c r="BC934" s="34"/>
      <c r="BD934" s="34"/>
      <c r="BE934" s="34"/>
      <c r="BF934" s="34"/>
      <c r="BG934" s="34"/>
      <c r="BH934" s="34"/>
      <c r="BI934" s="34"/>
    </row>
    <row r="935" spans="1:61" s="183" customFormat="1" ht="20.100000000000001" customHeight="1" x14ac:dyDescent="0.15">
      <c r="A935" s="213">
        <v>925</v>
      </c>
      <c r="B935" s="136"/>
      <c r="C935" s="258"/>
      <c r="D935" s="258"/>
      <c r="E935" s="258"/>
      <c r="F935" s="258"/>
      <c r="G935" s="4"/>
      <c r="H935" s="5"/>
      <c r="I935" s="212"/>
      <c r="J935" s="254" t="str">
        <f>IF($H935="","",VLOOKUP($H935,TSギフト商品コード!$A$1:$H$10000,2,0))</f>
        <v/>
      </c>
      <c r="K935" s="184" t="str">
        <f>IF($H935="","",IF(EXACT(ASC(VLOOKUP($H935,TSギフト商品コード!$A$1:$H$10000,8,0)),1),VLOOKUP($H935,TSギフト商品コード!$A$1:$H$10000,3,0),ROUNDDOWN((1-$I$6)*VLOOKUP($H935,TSギフト商品コード!$A$1:$H$10000,3,0),0)))</f>
        <v/>
      </c>
      <c r="L935" s="185" t="str">
        <f t="shared" si="14"/>
        <v/>
      </c>
      <c r="M935" s="288"/>
      <c r="N935" s="5"/>
      <c r="O935" s="5"/>
      <c r="P935" s="5"/>
      <c r="Q935" s="5"/>
      <c r="R935" s="256"/>
      <c r="S935" s="256"/>
      <c r="T935" s="5"/>
      <c r="U935" s="5"/>
      <c r="V935" s="265"/>
      <c r="W935" s="34"/>
      <c r="X935" s="211" t="str">
        <f>IF($H935="","",IF(EXACT(ASC(VLOOKUP($H935,TSギフト商品コード!$A$2:$H$10000,8,0)),1),VLOOKUP($H935,TSギフト商品コード!$A$2:$H$10000,4,0),IF($I$6=0%,VLOOKUP($H935,TSギフト商品コード!$A$2:$H$10000,4,0),IF($I$6=3%,VLOOKUP($H935,TSギフト商品コード!$A$2:$H$10000,5,0),IF($I$6=5%,VLOOKUP($H935,TSギフト商品コード!$A$2:$H$10000,6,0),IF($I$6=10%,VLOOKUP($H935,TSギフト商品コード!$A$2:$H$10000,7,0),""))))))</f>
        <v/>
      </c>
      <c r="Y935" s="34"/>
      <c r="Z935" s="34"/>
      <c r="AA935" s="34"/>
      <c r="AB935" s="34"/>
      <c r="AC935" s="34"/>
      <c r="AD935" s="34"/>
      <c r="AE935" s="34"/>
      <c r="AF935" s="34"/>
      <c r="AG935" s="34"/>
      <c r="AH935" s="34"/>
      <c r="AI935" s="34"/>
      <c r="AJ935" s="34"/>
      <c r="AK935" s="34"/>
      <c r="AL935" s="34"/>
      <c r="AM935" s="34"/>
      <c r="AN935" s="34"/>
      <c r="AO935" s="34"/>
      <c r="AP935" s="34"/>
      <c r="AQ935" s="34"/>
      <c r="AR935" s="34"/>
      <c r="AS935" s="34"/>
      <c r="AT935" s="34"/>
      <c r="AU935" s="34"/>
      <c r="AV935" s="34"/>
      <c r="AW935" s="34"/>
      <c r="AX935" s="34"/>
      <c r="AY935" s="34"/>
      <c r="AZ935" s="34"/>
      <c r="BA935" s="34"/>
      <c r="BB935" s="34"/>
      <c r="BC935" s="34"/>
      <c r="BD935" s="34"/>
      <c r="BE935" s="34"/>
      <c r="BF935" s="34"/>
      <c r="BG935" s="34"/>
      <c r="BH935" s="34"/>
      <c r="BI935" s="34"/>
    </row>
    <row r="936" spans="1:61" s="183" customFormat="1" ht="20.100000000000001" customHeight="1" x14ac:dyDescent="0.15">
      <c r="A936" s="213">
        <v>926</v>
      </c>
      <c r="B936" s="136"/>
      <c r="C936" s="258"/>
      <c r="D936" s="258"/>
      <c r="E936" s="258"/>
      <c r="F936" s="258"/>
      <c r="G936" s="4"/>
      <c r="H936" s="5"/>
      <c r="I936" s="212"/>
      <c r="J936" s="254" t="str">
        <f>IF($H936="","",VLOOKUP($H936,TSギフト商品コード!$A$1:$H$10000,2,0))</f>
        <v/>
      </c>
      <c r="K936" s="184" t="str">
        <f>IF($H936="","",IF(EXACT(ASC(VLOOKUP($H936,TSギフト商品コード!$A$1:$H$10000,8,0)),1),VLOOKUP($H936,TSギフト商品コード!$A$1:$H$10000,3,0),ROUNDDOWN((1-$I$6)*VLOOKUP($H936,TSギフト商品コード!$A$1:$H$10000,3,0),0)))</f>
        <v/>
      </c>
      <c r="L936" s="185" t="str">
        <f t="shared" si="14"/>
        <v/>
      </c>
      <c r="M936" s="288"/>
      <c r="N936" s="5"/>
      <c r="O936" s="5"/>
      <c r="P936" s="5"/>
      <c r="Q936" s="5"/>
      <c r="R936" s="256"/>
      <c r="S936" s="256"/>
      <c r="T936" s="5"/>
      <c r="U936" s="5"/>
      <c r="V936" s="265"/>
      <c r="W936" s="34"/>
      <c r="X936" s="211" t="str">
        <f>IF($H936="","",IF(EXACT(ASC(VLOOKUP($H936,TSギフト商品コード!$A$2:$H$10000,8,0)),1),VLOOKUP($H936,TSギフト商品コード!$A$2:$H$10000,4,0),IF($I$6=0%,VLOOKUP($H936,TSギフト商品コード!$A$2:$H$10000,4,0),IF($I$6=3%,VLOOKUP($H936,TSギフト商品コード!$A$2:$H$10000,5,0),IF($I$6=5%,VLOOKUP($H936,TSギフト商品コード!$A$2:$H$10000,6,0),IF($I$6=10%,VLOOKUP($H936,TSギフト商品コード!$A$2:$H$10000,7,0),""))))))</f>
        <v/>
      </c>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c r="BG936" s="34"/>
      <c r="BH936" s="34"/>
      <c r="BI936" s="34"/>
    </row>
    <row r="937" spans="1:61" s="183" customFormat="1" ht="20.100000000000001" customHeight="1" x14ac:dyDescent="0.15">
      <c r="A937" s="213">
        <v>927</v>
      </c>
      <c r="B937" s="136"/>
      <c r="C937" s="258"/>
      <c r="D937" s="258"/>
      <c r="E937" s="258"/>
      <c r="F937" s="258"/>
      <c r="G937" s="4"/>
      <c r="H937" s="5"/>
      <c r="I937" s="212"/>
      <c r="J937" s="254" t="str">
        <f>IF($H937="","",VLOOKUP($H937,TSギフト商品コード!$A$1:$H$10000,2,0))</f>
        <v/>
      </c>
      <c r="K937" s="184" t="str">
        <f>IF($H937="","",IF(EXACT(ASC(VLOOKUP($H937,TSギフト商品コード!$A$1:$H$10000,8,0)),1),VLOOKUP($H937,TSギフト商品コード!$A$1:$H$10000,3,0),ROUNDDOWN((1-$I$6)*VLOOKUP($H937,TSギフト商品コード!$A$1:$H$10000,3,0),0)))</f>
        <v/>
      </c>
      <c r="L937" s="185" t="str">
        <f t="shared" si="14"/>
        <v/>
      </c>
      <c r="M937" s="288"/>
      <c r="N937" s="5"/>
      <c r="O937" s="5"/>
      <c r="P937" s="5"/>
      <c r="Q937" s="5"/>
      <c r="R937" s="256"/>
      <c r="S937" s="256"/>
      <c r="T937" s="5"/>
      <c r="U937" s="5"/>
      <c r="V937" s="265"/>
      <c r="W937" s="34"/>
      <c r="X937" s="211" t="str">
        <f>IF($H937="","",IF(EXACT(ASC(VLOOKUP($H937,TSギフト商品コード!$A$2:$H$10000,8,0)),1),VLOOKUP($H937,TSギフト商品コード!$A$2:$H$10000,4,0),IF($I$6=0%,VLOOKUP($H937,TSギフト商品コード!$A$2:$H$10000,4,0),IF($I$6=3%,VLOOKUP($H937,TSギフト商品コード!$A$2:$H$10000,5,0),IF($I$6=5%,VLOOKUP($H937,TSギフト商品コード!$A$2:$H$10000,6,0),IF($I$6=10%,VLOOKUP($H937,TSギフト商品コード!$A$2:$H$10000,7,0),""))))))</f>
        <v/>
      </c>
      <c r="Y937" s="34"/>
      <c r="Z937" s="34"/>
      <c r="AA937" s="34"/>
      <c r="AB937" s="34"/>
      <c r="AC937" s="34"/>
      <c r="AD937" s="34"/>
      <c r="AE937" s="34"/>
      <c r="AF937" s="34"/>
      <c r="AG937" s="34"/>
      <c r="AH937" s="34"/>
      <c r="AI937" s="34"/>
      <c r="AJ937" s="34"/>
      <c r="AK937" s="34"/>
      <c r="AL937" s="34"/>
      <c r="AM937" s="34"/>
      <c r="AN937" s="34"/>
      <c r="AO937" s="34"/>
      <c r="AP937" s="34"/>
      <c r="AQ937" s="34"/>
      <c r="AR937" s="34"/>
      <c r="AS937" s="34"/>
      <c r="AT937" s="34"/>
      <c r="AU937" s="34"/>
      <c r="AV937" s="34"/>
      <c r="AW937" s="34"/>
      <c r="AX937" s="34"/>
      <c r="AY937" s="34"/>
      <c r="AZ937" s="34"/>
      <c r="BA937" s="34"/>
      <c r="BB937" s="34"/>
      <c r="BC937" s="34"/>
      <c r="BD937" s="34"/>
      <c r="BE937" s="34"/>
      <c r="BF937" s="34"/>
      <c r="BG937" s="34"/>
      <c r="BH937" s="34"/>
      <c r="BI937" s="34"/>
    </row>
    <row r="938" spans="1:61" s="183" customFormat="1" ht="20.100000000000001" customHeight="1" x14ac:dyDescent="0.15">
      <c r="A938" s="213">
        <v>928</v>
      </c>
      <c r="B938" s="136"/>
      <c r="C938" s="258"/>
      <c r="D938" s="258"/>
      <c r="E938" s="258"/>
      <c r="F938" s="258"/>
      <c r="G938" s="4"/>
      <c r="H938" s="5"/>
      <c r="I938" s="212"/>
      <c r="J938" s="254" t="str">
        <f>IF($H938="","",VLOOKUP($H938,TSギフト商品コード!$A$1:$H$10000,2,0))</f>
        <v/>
      </c>
      <c r="K938" s="184" t="str">
        <f>IF($H938="","",IF(EXACT(ASC(VLOOKUP($H938,TSギフト商品コード!$A$1:$H$10000,8,0)),1),VLOOKUP($H938,TSギフト商品コード!$A$1:$H$10000,3,0),ROUNDDOWN((1-$I$6)*VLOOKUP($H938,TSギフト商品コード!$A$1:$H$10000,3,0),0)))</f>
        <v/>
      </c>
      <c r="L938" s="185" t="str">
        <f t="shared" si="14"/>
        <v/>
      </c>
      <c r="M938" s="288"/>
      <c r="N938" s="5"/>
      <c r="O938" s="5"/>
      <c r="P938" s="5"/>
      <c r="Q938" s="5"/>
      <c r="R938" s="256"/>
      <c r="S938" s="256"/>
      <c r="T938" s="5"/>
      <c r="U938" s="5"/>
      <c r="V938" s="265"/>
      <c r="W938" s="34"/>
      <c r="X938" s="211" t="str">
        <f>IF($H938="","",IF(EXACT(ASC(VLOOKUP($H938,TSギフト商品コード!$A$2:$H$10000,8,0)),1),VLOOKUP($H938,TSギフト商品コード!$A$2:$H$10000,4,0),IF($I$6=0%,VLOOKUP($H938,TSギフト商品コード!$A$2:$H$10000,4,0),IF($I$6=3%,VLOOKUP($H938,TSギフト商品コード!$A$2:$H$10000,5,0),IF($I$6=5%,VLOOKUP($H938,TSギフト商品コード!$A$2:$H$10000,6,0),IF($I$6=10%,VLOOKUP($H938,TSギフト商品コード!$A$2:$H$10000,7,0),""))))))</f>
        <v/>
      </c>
      <c r="Y938" s="34"/>
      <c r="Z938" s="34"/>
      <c r="AA938" s="34"/>
      <c r="AB938" s="34"/>
      <c r="AC938" s="34"/>
      <c r="AD938" s="34"/>
      <c r="AE938" s="34"/>
      <c r="AF938" s="34"/>
      <c r="AG938" s="34"/>
      <c r="AH938" s="34"/>
      <c r="AI938" s="34"/>
      <c r="AJ938" s="34"/>
      <c r="AK938" s="34"/>
      <c r="AL938" s="34"/>
      <c r="AM938" s="34"/>
      <c r="AN938" s="34"/>
      <c r="AO938" s="34"/>
      <c r="AP938" s="34"/>
      <c r="AQ938" s="34"/>
      <c r="AR938" s="34"/>
      <c r="AS938" s="34"/>
      <c r="AT938" s="34"/>
      <c r="AU938" s="34"/>
      <c r="AV938" s="34"/>
      <c r="AW938" s="34"/>
      <c r="AX938" s="34"/>
      <c r="AY938" s="34"/>
      <c r="AZ938" s="34"/>
      <c r="BA938" s="34"/>
      <c r="BB938" s="34"/>
      <c r="BC938" s="34"/>
      <c r="BD938" s="34"/>
      <c r="BE938" s="34"/>
      <c r="BF938" s="34"/>
      <c r="BG938" s="34"/>
      <c r="BH938" s="34"/>
      <c r="BI938" s="34"/>
    </row>
    <row r="939" spans="1:61" s="183" customFormat="1" ht="20.100000000000001" customHeight="1" x14ac:dyDescent="0.15">
      <c r="A939" s="213">
        <v>929</v>
      </c>
      <c r="B939" s="136"/>
      <c r="C939" s="258"/>
      <c r="D939" s="258"/>
      <c r="E939" s="258"/>
      <c r="F939" s="258"/>
      <c r="G939" s="4"/>
      <c r="H939" s="5"/>
      <c r="I939" s="212"/>
      <c r="J939" s="254" t="str">
        <f>IF($H939="","",VLOOKUP($H939,TSギフト商品コード!$A$1:$H$10000,2,0))</f>
        <v/>
      </c>
      <c r="K939" s="184" t="str">
        <f>IF($H939="","",IF(EXACT(ASC(VLOOKUP($H939,TSギフト商品コード!$A$1:$H$10000,8,0)),1),VLOOKUP($H939,TSギフト商品コード!$A$1:$H$10000,3,0),ROUNDDOWN((1-$I$6)*VLOOKUP($H939,TSギフト商品コード!$A$1:$H$10000,3,0),0)))</f>
        <v/>
      </c>
      <c r="L939" s="185" t="str">
        <f t="shared" si="14"/>
        <v/>
      </c>
      <c r="M939" s="288"/>
      <c r="N939" s="5"/>
      <c r="O939" s="5"/>
      <c r="P939" s="5"/>
      <c r="Q939" s="5"/>
      <c r="R939" s="256"/>
      <c r="S939" s="256"/>
      <c r="T939" s="5"/>
      <c r="U939" s="5"/>
      <c r="V939" s="265"/>
      <c r="W939" s="34"/>
      <c r="X939" s="211" t="str">
        <f>IF($H939="","",IF(EXACT(ASC(VLOOKUP($H939,TSギフト商品コード!$A$2:$H$10000,8,0)),1),VLOOKUP($H939,TSギフト商品コード!$A$2:$H$10000,4,0),IF($I$6=0%,VLOOKUP($H939,TSギフト商品コード!$A$2:$H$10000,4,0),IF($I$6=3%,VLOOKUP($H939,TSギフト商品コード!$A$2:$H$10000,5,0),IF($I$6=5%,VLOOKUP($H939,TSギフト商品コード!$A$2:$H$10000,6,0),IF($I$6=10%,VLOOKUP($H939,TSギフト商品コード!$A$2:$H$10000,7,0),""))))))</f>
        <v/>
      </c>
      <c r="Y939" s="34"/>
      <c r="Z939" s="34"/>
      <c r="AA939" s="34"/>
      <c r="AB939" s="34"/>
      <c r="AC939" s="34"/>
      <c r="AD939" s="34"/>
      <c r="AE939" s="34"/>
      <c r="AF939" s="34"/>
      <c r="AG939" s="34"/>
      <c r="AH939" s="34"/>
      <c r="AI939" s="34"/>
      <c r="AJ939" s="34"/>
      <c r="AK939" s="34"/>
      <c r="AL939" s="34"/>
      <c r="AM939" s="34"/>
      <c r="AN939" s="34"/>
      <c r="AO939" s="34"/>
      <c r="AP939" s="34"/>
      <c r="AQ939" s="34"/>
      <c r="AR939" s="34"/>
      <c r="AS939" s="34"/>
      <c r="AT939" s="34"/>
      <c r="AU939" s="34"/>
      <c r="AV939" s="34"/>
      <c r="AW939" s="34"/>
      <c r="AX939" s="34"/>
      <c r="AY939" s="34"/>
      <c r="AZ939" s="34"/>
      <c r="BA939" s="34"/>
      <c r="BB939" s="34"/>
      <c r="BC939" s="34"/>
      <c r="BD939" s="34"/>
      <c r="BE939" s="34"/>
      <c r="BF939" s="34"/>
      <c r="BG939" s="34"/>
      <c r="BH939" s="34"/>
      <c r="BI939" s="34"/>
    </row>
    <row r="940" spans="1:61" s="183" customFormat="1" ht="20.100000000000001" customHeight="1" x14ac:dyDescent="0.15">
      <c r="A940" s="213">
        <v>930</v>
      </c>
      <c r="B940" s="136"/>
      <c r="C940" s="258"/>
      <c r="D940" s="258"/>
      <c r="E940" s="258"/>
      <c r="F940" s="258"/>
      <c r="G940" s="4"/>
      <c r="H940" s="5"/>
      <c r="I940" s="212"/>
      <c r="J940" s="254" t="str">
        <f>IF($H940="","",VLOOKUP($H940,TSギフト商品コード!$A$1:$H$10000,2,0))</f>
        <v/>
      </c>
      <c r="K940" s="184" t="str">
        <f>IF($H940="","",IF(EXACT(ASC(VLOOKUP($H940,TSギフト商品コード!$A$1:$H$10000,8,0)),1),VLOOKUP($H940,TSギフト商品コード!$A$1:$H$10000,3,0),ROUNDDOWN((1-$I$6)*VLOOKUP($H940,TSギフト商品コード!$A$1:$H$10000,3,0),0)))</f>
        <v/>
      </c>
      <c r="L940" s="185" t="str">
        <f t="shared" si="14"/>
        <v/>
      </c>
      <c r="M940" s="288"/>
      <c r="N940" s="5"/>
      <c r="O940" s="5"/>
      <c r="P940" s="5"/>
      <c r="Q940" s="5"/>
      <c r="R940" s="256"/>
      <c r="S940" s="256"/>
      <c r="T940" s="5"/>
      <c r="U940" s="5"/>
      <c r="V940" s="265"/>
      <c r="W940" s="34"/>
      <c r="X940" s="211" t="str">
        <f>IF($H940="","",IF(EXACT(ASC(VLOOKUP($H940,TSギフト商品コード!$A$2:$H$10000,8,0)),1),VLOOKUP($H940,TSギフト商品コード!$A$2:$H$10000,4,0),IF($I$6=0%,VLOOKUP($H940,TSギフト商品コード!$A$2:$H$10000,4,0),IF($I$6=3%,VLOOKUP($H940,TSギフト商品コード!$A$2:$H$10000,5,0),IF($I$6=5%,VLOOKUP($H940,TSギフト商品コード!$A$2:$H$10000,6,0),IF($I$6=10%,VLOOKUP($H940,TSギフト商品コード!$A$2:$H$10000,7,0),""))))))</f>
        <v/>
      </c>
      <c r="Y940" s="34"/>
      <c r="Z940" s="34"/>
      <c r="AA940" s="34"/>
      <c r="AB940" s="34"/>
      <c r="AC940" s="34"/>
      <c r="AD940" s="34"/>
      <c r="AE940" s="34"/>
      <c r="AF940" s="34"/>
      <c r="AG940" s="34"/>
      <c r="AH940" s="34"/>
      <c r="AI940" s="34"/>
      <c r="AJ940" s="34"/>
      <c r="AK940" s="34"/>
      <c r="AL940" s="34"/>
      <c r="AM940" s="34"/>
      <c r="AN940" s="34"/>
      <c r="AO940" s="34"/>
      <c r="AP940" s="34"/>
      <c r="AQ940" s="34"/>
      <c r="AR940" s="34"/>
      <c r="AS940" s="34"/>
      <c r="AT940" s="34"/>
      <c r="AU940" s="34"/>
      <c r="AV940" s="34"/>
      <c r="AW940" s="34"/>
      <c r="AX940" s="34"/>
      <c r="AY940" s="34"/>
      <c r="AZ940" s="34"/>
      <c r="BA940" s="34"/>
      <c r="BB940" s="34"/>
      <c r="BC940" s="34"/>
      <c r="BD940" s="34"/>
      <c r="BE940" s="34"/>
      <c r="BF940" s="34"/>
      <c r="BG940" s="34"/>
      <c r="BH940" s="34"/>
      <c r="BI940" s="34"/>
    </row>
    <row r="941" spans="1:61" s="183" customFormat="1" ht="20.100000000000001" customHeight="1" x14ac:dyDescent="0.15">
      <c r="A941" s="213">
        <v>931</v>
      </c>
      <c r="B941" s="136"/>
      <c r="C941" s="258"/>
      <c r="D941" s="258"/>
      <c r="E941" s="258"/>
      <c r="F941" s="258"/>
      <c r="G941" s="4"/>
      <c r="H941" s="5"/>
      <c r="I941" s="212"/>
      <c r="J941" s="254" t="str">
        <f>IF($H941="","",VLOOKUP($H941,TSギフト商品コード!$A$1:$H$10000,2,0))</f>
        <v/>
      </c>
      <c r="K941" s="184" t="str">
        <f>IF($H941="","",IF(EXACT(ASC(VLOOKUP($H941,TSギフト商品コード!$A$1:$H$10000,8,0)),1),VLOOKUP($H941,TSギフト商品コード!$A$1:$H$10000,3,0),ROUNDDOWN((1-$I$6)*VLOOKUP($H941,TSギフト商品コード!$A$1:$H$10000,3,0),0)))</f>
        <v/>
      </c>
      <c r="L941" s="185" t="str">
        <f t="shared" si="14"/>
        <v/>
      </c>
      <c r="M941" s="288"/>
      <c r="N941" s="5"/>
      <c r="O941" s="5"/>
      <c r="P941" s="5"/>
      <c r="Q941" s="5"/>
      <c r="R941" s="256"/>
      <c r="S941" s="256"/>
      <c r="T941" s="5"/>
      <c r="U941" s="5"/>
      <c r="V941" s="265"/>
      <c r="W941" s="34"/>
      <c r="X941" s="211" t="str">
        <f>IF($H941="","",IF(EXACT(ASC(VLOOKUP($H941,TSギフト商品コード!$A$2:$H$10000,8,0)),1),VLOOKUP($H941,TSギフト商品コード!$A$2:$H$10000,4,0),IF($I$6=0%,VLOOKUP($H941,TSギフト商品コード!$A$2:$H$10000,4,0),IF($I$6=3%,VLOOKUP($H941,TSギフト商品コード!$A$2:$H$10000,5,0),IF($I$6=5%,VLOOKUP($H941,TSギフト商品コード!$A$2:$H$10000,6,0),IF($I$6=10%,VLOOKUP($H941,TSギフト商品コード!$A$2:$H$10000,7,0),""))))))</f>
        <v/>
      </c>
      <c r="Y941" s="34"/>
      <c r="Z941" s="34"/>
      <c r="AA941" s="34"/>
      <c r="AB941" s="34"/>
      <c r="AC941" s="34"/>
      <c r="AD941" s="34"/>
      <c r="AE941" s="34"/>
      <c r="AF941" s="34"/>
      <c r="AG941" s="34"/>
      <c r="AH941" s="34"/>
      <c r="AI941" s="34"/>
      <c r="AJ941" s="34"/>
      <c r="AK941" s="34"/>
      <c r="AL941" s="34"/>
      <c r="AM941" s="34"/>
      <c r="AN941" s="34"/>
      <c r="AO941" s="34"/>
      <c r="AP941" s="34"/>
      <c r="AQ941" s="34"/>
      <c r="AR941" s="34"/>
      <c r="AS941" s="34"/>
      <c r="AT941" s="34"/>
      <c r="AU941" s="34"/>
      <c r="AV941" s="34"/>
      <c r="AW941" s="34"/>
      <c r="AX941" s="34"/>
      <c r="AY941" s="34"/>
      <c r="AZ941" s="34"/>
      <c r="BA941" s="34"/>
      <c r="BB941" s="34"/>
      <c r="BC941" s="34"/>
      <c r="BD941" s="34"/>
      <c r="BE941" s="34"/>
      <c r="BF941" s="34"/>
      <c r="BG941" s="34"/>
      <c r="BH941" s="34"/>
      <c r="BI941" s="34"/>
    </row>
    <row r="942" spans="1:61" s="183" customFormat="1" ht="20.100000000000001" customHeight="1" x14ac:dyDescent="0.15">
      <c r="A942" s="213">
        <v>932</v>
      </c>
      <c r="B942" s="136"/>
      <c r="C942" s="258"/>
      <c r="D942" s="258"/>
      <c r="E942" s="258"/>
      <c r="F942" s="258"/>
      <c r="G942" s="4"/>
      <c r="H942" s="5"/>
      <c r="I942" s="212"/>
      <c r="J942" s="254" t="str">
        <f>IF($H942="","",VLOOKUP($H942,TSギフト商品コード!$A$1:$H$10000,2,0))</f>
        <v/>
      </c>
      <c r="K942" s="184" t="str">
        <f>IF($H942="","",IF(EXACT(ASC(VLOOKUP($H942,TSギフト商品コード!$A$1:$H$10000,8,0)),1),VLOOKUP($H942,TSギフト商品コード!$A$1:$H$10000,3,0),ROUNDDOWN((1-$I$6)*VLOOKUP($H942,TSギフト商品コード!$A$1:$H$10000,3,0),0)))</f>
        <v/>
      </c>
      <c r="L942" s="185" t="str">
        <f t="shared" si="14"/>
        <v/>
      </c>
      <c r="M942" s="288"/>
      <c r="N942" s="5"/>
      <c r="O942" s="5"/>
      <c r="P942" s="5"/>
      <c r="Q942" s="5"/>
      <c r="R942" s="256"/>
      <c r="S942" s="256"/>
      <c r="T942" s="5"/>
      <c r="U942" s="5"/>
      <c r="V942" s="265"/>
      <c r="W942" s="34"/>
      <c r="X942" s="211" t="str">
        <f>IF($H942="","",IF(EXACT(ASC(VLOOKUP($H942,TSギフト商品コード!$A$2:$H$10000,8,0)),1),VLOOKUP($H942,TSギフト商品コード!$A$2:$H$10000,4,0),IF($I$6=0%,VLOOKUP($H942,TSギフト商品コード!$A$2:$H$10000,4,0),IF($I$6=3%,VLOOKUP($H942,TSギフト商品コード!$A$2:$H$10000,5,0),IF($I$6=5%,VLOOKUP($H942,TSギフト商品コード!$A$2:$H$10000,6,0),IF($I$6=10%,VLOOKUP($H942,TSギフト商品コード!$A$2:$H$10000,7,0),""))))))</f>
        <v/>
      </c>
      <c r="Y942" s="34"/>
      <c r="Z942" s="34"/>
      <c r="AA942" s="34"/>
      <c r="AB942" s="34"/>
      <c r="AC942" s="34"/>
      <c r="AD942" s="34"/>
      <c r="AE942" s="34"/>
      <c r="AF942" s="34"/>
      <c r="AG942" s="34"/>
      <c r="AH942" s="34"/>
      <c r="AI942" s="34"/>
      <c r="AJ942" s="34"/>
      <c r="AK942" s="34"/>
      <c r="AL942" s="34"/>
      <c r="AM942" s="34"/>
      <c r="AN942" s="34"/>
      <c r="AO942" s="34"/>
      <c r="AP942" s="34"/>
      <c r="AQ942" s="34"/>
      <c r="AR942" s="34"/>
      <c r="AS942" s="34"/>
      <c r="AT942" s="34"/>
      <c r="AU942" s="34"/>
      <c r="AV942" s="34"/>
      <c r="AW942" s="34"/>
      <c r="AX942" s="34"/>
      <c r="AY942" s="34"/>
      <c r="AZ942" s="34"/>
      <c r="BA942" s="34"/>
      <c r="BB942" s="34"/>
      <c r="BC942" s="34"/>
      <c r="BD942" s="34"/>
      <c r="BE942" s="34"/>
      <c r="BF942" s="34"/>
      <c r="BG942" s="34"/>
      <c r="BH942" s="34"/>
      <c r="BI942" s="34"/>
    </row>
    <row r="943" spans="1:61" s="183" customFormat="1" ht="20.100000000000001" customHeight="1" x14ac:dyDescent="0.15">
      <c r="A943" s="213">
        <v>933</v>
      </c>
      <c r="B943" s="136"/>
      <c r="C943" s="258"/>
      <c r="D943" s="258"/>
      <c r="E943" s="258"/>
      <c r="F943" s="258"/>
      <c r="G943" s="4"/>
      <c r="H943" s="5"/>
      <c r="I943" s="212"/>
      <c r="J943" s="254" t="str">
        <f>IF($H943="","",VLOOKUP($H943,TSギフト商品コード!$A$1:$H$10000,2,0))</f>
        <v/>
      </c>
      <c r="K943" s="184" t="str">
        <f>IF($H943="","",IF(EXACT(ASC(VLOOKUP($H943,TSギフト商品コード!$A$1:$H$10000,8,0)),1),VLOOKUP($H943,TSギフト商品コード!$A$1:$H$10000,3,0),ROUNDDOWN((1-$I$6)*VLOOKUP($H943,TSギフト商品コード!$A$1:$H$10000,3,0),0)))</f>
        <v/>
      </c>
      <c r="L943" s="185" t="str">
        <f t="shared" si="14"/>
        <v/>
      </c>
      <c r="M943" s="288"/>
      <c r="N943" s="5"/>
      <c r="O943" s="5"/>
      <c r="P943" s="5"/>
      <c r="Q943" s="5"/>
      <c r="R943" s="256"/>
      <c r="S943" s="256"/>
      <c r="T943" s="5"/>
      <c r="U943" s="5"/>
      <c r="V943" s="265"/>
      <c r="W943" s="34"/>
      <c r="X943" s="211" t="str">
        <f>IF($H943="","",IF(EXACT(ASC(VLOOKUP($H943,TSギフト商品コード!$A$2:$H$10000,8,0)),1),VLOOKUP($H943,TSギフト商品コード!$A$2:$H$10000,4,0),IF($I$6=0%,VLOOKUP($H943,TSギフト商品コード!$A$2:$H$10000,4,0),IF($I$6=3%,VLOOKUP($H943,TSギフト商品コード!$A$2:$H$10000,5,0),IF($I$6=5%,VLOOKUP($H943,TSギフト商品コード!$A$2:$H$10000,6,0),IF($I$6=10%,VLOOKUP($H943,TSギフト商品コード!$A$2:$H$10000,7,0),""))))))</f>
        <v/>
      </c>
      <c r="Y943" s="34"/>
      <c r="Z943" s="34"/>
      <c r="AA943" s="34"/>
      <c r="AB943" s="34"/>
      <c r="AC943" s="34"/>
      <c r="AD943" s="34"/>
      <c r="AE943" s="34"/>
      <c r="AF943" s="34"/>
      <c r="AG943" s="34"/>
      <c r="AH943" s="34"/>
      <c r="AI943" s="34"/>
      <c r="AJ943" s="34"/>
      <c r="AK943" s="34"/>
      <c r="AL943" s="34"/>
      <c r="AM943" s="34"/>
      <c r="AN943" s="34"/>
      <c r="AO943" s="34"/>
      <c r="AP943" s="34"/>
      <c r="AQ943" s="34"/>
      <c r="AR943" s="34"/>
      <c r="AS943" s="34"/>
      <c r="AT943" s="34"/>
      <c r="AU943" s="34"/>
      <c r="AV943" s="34"/>
      <c r="AW943" s="34"/>
      <c r="AX943" s="34"/>
      <c r="AY943" s="34"/>
      <c r="AZ943" s="34"/>
      <c r="BA943" s="34"/>
      <c r="BB943" s="34"/>
      <c r="BC943" s="34"/>
      <c r="BD943" s="34"/>
      <c r="BE943" s="34"/>
      <c r="BF943" s="34"/>
      <c r="BG943" s="34"/>
      <c r="BH943" s="34"/>
      <c r="BI943" s="34"/>
    </row>
    <row r="944" spans="1:61" s="183" customFormat="1" ht="20.100000000000001" customHeight="1" x14ac:dyDescent="0.15">
      <c r="A944" s="213">
        <v>934</v>
      </c>
      <c r="B944" s="136"/>
      <c r="C944" s="258"/>
      <c r="D944" s="258"/>
      <c r="E944" s="258"/>
      <c r="F944" s="258"/>
      <c r="G944" s="4"/>
      <c r="H944" s="5"/>
      <c r="I944" s="212"/>
      <c r="J944" s="254" t="str">
        <f>IF($H944="","",VLOOKUP($H944,TSギフト商品コード!$A$1:$H$10000,2,0))</f>
        <v/>
      </c>
      <c r="K944" s="184" t="str">
        <f>IF($H944="","",IF(EXACT(ASC(VLOOKUP($H944,TSギフト商品コード!$A$1:$H$10000,8,0)),1),VLOOKUP($H944,TSギフト商品コード!$A$1:$H$10000,3,0),ROUNDDOWN((1-$I$6)*VLOOKUP($H944,TSギフト商品コード!$A$1:$H$10000,3,0),0)))</f>
        <v/>
      </c>
      <c r="L944" s="185" t="str">
        <f t="shared" si="14"/>
        <v/>
      </c>
      <c r="M944" s="288"/>
      <c r="N944" s="5"/>
      <c r="O944" s="5"/>
      <c r="P944" s="5"/>
      <c r="Q944" s="5"/>
      <c r="R944" s="256"/>
      <c r="S944" s="256"/>
      <c r="T944" s="5"/>
      <c r="U944" s="5"/>
      <c r="V944" s="265"/>
      <c r="W944" s="34"/>
      <c r="X944" s="211" t="str">
        <f>IF($H944="","",IF(EXACT(ASC(VLOOKUP($H944,TSギフト商品コード!$A$2:$H$10000,8,0)),1),VLOOKUP($H944,TSギフト商品コード!$A$2:$H$10000,4,0),IF($I$6=0%,VLOOKUP($H944,TSギフト商品コード!$A$2:$H$10000,4,0),IF($I$6=3%,VLOOKUP($H944,TSギフト商品コード!$A$2:$H$10000,5,0),IF($I$6=5%,VLOOKUP($H944,TSギフト商品コード!$A$2:$H$10000,6,0),IF($I$6=10%,VLOOKUP($H944,TSギフト商品コード!$A$2:$H$10000,7,0),""))))))</f>
        <v/>
      </c>
      <c r="Y944" s="34"/>
      <c r="Z944" s="34"/>
      <c r="AA944" s="34"/>
      <c r="AB944" s="34"/>
      <c r="AC944" s="34"/>
      <c r="AD944" s="34"/>
      <c r="AE944" s="34"/>
      <c r="AF944" s="34"/>
      <c r="AG944" s="34"/>
      <c r="AH944" s="34"/>
      <c r="AI944" s="34"/>
      <c r="AJ944" s="34"/>
      <c r="AK944" s="34"/>
      <c r="AL944" s="34"/>
      <c r="AM944" s="34"/>
      <c r="AN944" s="34"/>
      <c r="AO944" s="34"/>
      <c r="AP944" s="34"/>
      <c r="AQ944" s="34"/>
      <c r="AR944" s="34"/>
      <c r="AS944" s="34"/>
      <c r="AT944" s="34"/>
      <c r="AU944" s="34"/>
      <c r="AV944" s="34"/>
      <c r="AW944" s="34"/>
      <c r="AX944" s="34"/>
      <c r="AY944" s="34"/>
      <c r="AZ944" s="34"/>
      <c r="BA944" s="34"/>
      <c r="BB944" s="34"/>
      <c r="BC944" s="34"/>
      <c r="BD944" s="34"/>
      <c r="BE944" s="34"/>
      <c r="BF944" s="34"/>
      <c r="BG944" s="34"/>
      <c r="BH944" s="34"/>
      <c r="BI944" s="34"/>
    </row>
    <row r="945" spans="1:61" s="183" customFormat="1" ht="20.100000000000001" customHeight="1" x14ac:dyDescent="0.15">
      <c r="A945" s="213">
        <v>935</v>
      </c>
      <c r="B945" s="136"/>
      <c r="C945" s="258"/>
      <c r="D945" s="258"/>
      <c r="E945" s="258"/>
      <c r="F945" s="258"/>
      <c r="G945" s="4"/>
      <c r="H945" s="5"/>
      <c r="I945" s="212"/>
      <c r="J945" s="254" t="str">
        <f>IF($H945="","",VLOOKUP($H945,TSギフト商品コード!$A$1:$H$10000,2,0))</f>
        <v/>
      </c>
      <c r="K945" s="184" t="str">
        <f>IF($H945="","",IF(EXACT(ASC(VLOOKUP($H945,TSギフト商品コード!$A$1:$H$10000,8,0)),1),VLOOKUP($H945,TSギフト商品コード!$A$1:$H$10000,3,0),ROUNDDOWN((1-$I$6)*VLOOKUP($H945,TSギフト商品コード!$A$1:$H$10000,3,0),0)))</f>
        <v/>
      </c>
      <c r="L945" s="185" t="str">
        <f t="shared" si="14"/>
        <v/>
      </c>
      <c r="M945" s="288"/>
      <c r="N945" s="5"/>
      <c r="O945" s="5"/>
      <c r="P945" s="5"/>
      <c r="Q945" s="5"/>
      <c r="R945" s="256"/>
      <c r="S945" s="256"/>
      <c r="T945" s="5"/>
      <c r="U945" s="5"/>
      <c r="V945" s="265"/>
      <c r="W945" s="34"/>
      <c r="X945" s="211" t="str">
        <f>IF($H945="","",IF(EXACT(ASC(VLOOKUP($H945,TSギフト商品コード!$A$2:$H$10000,8,0)),1),VLOOKUP($H945,TSギフト商品コード!$A$2:$H$10000,4,0),IF($I$6=0%,VLOOKUP($H945,TSギフト商品コード!$A$2:$H$10000,4,0),IF($I$6=3%,VLOOKUP($H945,TSギフト商品コード!$A$2:$H$10000,5,0),IF($I$6=5%,VLOOKUP($H945,TSギフト商品コード!$A$2:$H$10000,6,0),IF($I$6=10%,VLOOKUP($H945,TSギフト商品コード!$A$2:$H$10000,7,0),""))))))</f>
        <v/>
      </c>
      <c r="Y945" s="34"/>
      <c r="Z945" s="34"/>
      <c r="AA945" s="34"/>
      <c r="AB945" s="34"/>
      <c r="AC945" s="34"/>
      <c r="AD945" s="34"/>
      <c r="AE945" s="34"/>
      <c r="AF945" s="34"/>
      <c r="AG945" s="34"/>
      <c r="AH945" s="34"/>
      <c r="AI945" s="34"/>
      <c r="AJ945" s="34"/>
      <c r="AK945" s="34"/>
      <c r="AL945" s="34"/>
      <c r="AM945" s="34"/>
      <c r="AN945" s="34"/>
      <c r="AO945" s="34"/>
      <c r="AP945" s="34"/>
      <c r="AQ945" s="34"/>
      <c r="AR945" s="34"/>
      <c r="AS945" s="34"/>
      <c r="AT945" s="34"/>
      <c r="AU945" s="34"/>
      <c r="AV945" s="34"/>
      <c r="AW945" s="34"/>
      <c r="AX945" s="34"/>
      <c r="AY945" s="34"/>
      <c r="AZ945" s="34"/>
      <c r="BA945" s="34"/>
      <c r="BB945" s="34"/>
      <c r="BC945" s="34"/>
      <c r="BD945" s="34"/>
      <c r="BE945" s="34"/>
      <c r="BF945" s="34"/>
      <c r="BG945" s="34"/>
      <c r="BH945" s="34"/>
      <c r="BI945" s="34"/>
    </row>
    <row r="946" spans="1:61" s="183" customFormat="1" ht="20.100000000000001" customHeight="1" x14ac:dyDescent="0.15">
      <c r="A946" s="213">
        <v>936</v>
      </c>
      <c r="B946" s="136"/>
      <c r="C946" s="258"/>
      <c r="D946" s="258"/>
      <c r="E946" s="258"/>
      <c r="F946" s="258"/>
      <c r="G946" s="4"/>
      <c r="H946" s="5"/>
      <c r="I946" s="212"/>
      <c r="J946" s="254" t="str">
        <f>IF($H946="","",VLOOKUP($H946,TSギフト商品コード!$A$1:$H$10000,2,0))</f>
        <v/>
      </c>
      <c r="K946" s="184" t="str">
        <f>IF($H946="","",IF(EXACT(ASC(VLOOKUP($H946,TSギフト商品コード!$A$1:$H$10000,8,0)),1),VLOOKUP($H946,TSギフト商品コード!$A$1:$H$10000,3,0),ROUNDDOWN((1-$I$6)*VLOOKUP($H946,TSギフト商品コード!$A$1:$H$10000,3,0),0)))</f>
        <v/>
      </c>
      <c r="L946" s="185" t="str">
        <f t="shared" si="14"/>
        <v/>
      </c>
      <c r="M946" s="288"/>
      <c r="N946" s="5"/>
      <c r="O946" s="5"/>
      <c r="P946" s="5"/>
      <c r="Q946" s="5"/>
      <c r="R946" s="256"/>
      <c r="S946" s="256"/>
      <c r="T946" s="5"/>
      <c r="U946" s="5"/>
      <c r="V946" s="265"/>
      <c r="W946" s="34"/>
      <c r="X946" s="211" t="str">
        <f>IF($H946="","",IF(EXACT(ASC(VLOOKUP($H946,TSギフト商品コード!$A$2:$H$10000,8,0)),1),VLOOKUP($H946,TSギフト商品コード!$A$2:$H$10000,4,0),IF($I$6=0%,VLOOKUP($H946,TSギフト商品コード!$A$2:$H$10000,4,0),IF($I$6=3%,VLOOKUP($H946,TSギフト商品コード!$A$2:$H$10000,5,0),IF($I$6=5%,VLOOKUP($H946,TSギフト商品コード!$A$2:$H$10000,6,0),IF($I$6=10%,VLOOKUP($H946,TSギフト商品コード!$A$2:$H$10000,7,0),""))))))</f>
        <v/>
      </c>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c r="BG946" s="34"/>
      <c r="BH946" s="34"/>
      <c r="BI946" s="34"/>
    </row>
    <row r="947" spans="1:61" s="183" customFormat="1" ht="20.100000000000001" customHeight="1" x14ac:dyDescent="0.15">
      <c r="A947" s="213">
        <v>937</v>
      </c>
      <c r="B947" s="136"/>
      <c r="C947" s="258"/>
      <c r="D947" s="258"/>
      <c r="E947" s="258"/>
      <c r="F947" s="258"/>
      <c r="G947" s="4"/>
      <c r="H947" s="5"/>
      <c r="I947" s="212"/>
      <c r="J947" s="254" t="str">
        <f>IF($H947="","",VLOOKUP($H947,TSギフト商品コード!$A$1:$H$10000,2,0))</f>
        <v/>
      </c>
      <c r="K947" s="184" t="str">
        <f>IF($H947="","",IF(EXACT(ASC(VLOOKUP($H947,TSギフト商品コード!$A$1:$H$10000,8,0)),1),VLOOKUP($H947,TSギフト商品コード!$A$1:$H$10000,3,0),ROUNDDOWN((1-$I$6)*VLOOKUP($H947,TSギフト商品コード!$A$1:$H$10000,3,0),0)))</f>
        <v/>
      </c>
      <c r="L947" s="185" t="str">
        <f t="shared" si="14"/>
        <v/>
      </c>
      <c r="M947" s="288"/>
      <c r="N947" s="5"/>
      <c r="O947" s="5"/>
      <c r="P947" s="5"/>
      <c r="Q947" s="5"/>
      <c r="R947" s="256"/>
      <c r="S947" s="256"/>
      <c r="T947" s="5"/>
      <c r="U947" s="5"/>
      <c r="V947" s="265"/>
      <c r="W947" s="34"/>
      <c r="X947" s="211" t="str">
        <f>IF($H947="","",IF(EXACT(ASC(VLOOKUP($H947,TSギフト商品コード!$A$2:$H$10000,8,0)),1),VLOOKUP($H947,TSギフト商品コード!$A$2:$H$10000,4,0),IF($I$6=0%,VLOOKUP($H947,TSギフト商品コード!$A$2:$H$10000,4,0),IF($I$6=3%,VLOOKUP($H947,TSギフト商品コード!$A$2:$H$10000,5,0),IF($I$6=5%,VLOOKUP($H947,TSギフト商品コード!$A$2:$H$10000,6,0),IF($I$6=10%,VLOOKUP($H947,TSギフト商品コード!$A$2:$H$10000,7,0),""))))))</f>
        <v/>
      </c>
      <c r="Y947" s="34"/>
      <c r="Z947" s="34"/>
      <c r="AA947" s="34"/>
      <c r="AB947" s="34"/>
      <c r="AC947" s="34"/>
      <c r="AD947" s="34"/>
      <c r="AE947" s="34"/>
      <c r="AF947" s="34"/>
      <c r="AG947" s="34"/>
      <c r="AH947" s="34"/>
      <c r="AI947" s="34"/>
      <c r="AJ947" s="34"/>
      <c r="AK947" s="34"/>
      <c r="AL947" s="34"/>
      <c r="AM947" s="34"/>
      <c r="AN947" s="34"/>
      <c r="AO947" s="34"/>
      <c r="AP947" s="34"/>
      <c r="AQ947" s="34"/>
      <c r="AR947" s="34"/>
      <c r="AS947" s="34"/>
      <c r="AT947" s="34"/>
      <c r="AU947" s="34"/>
      <c r="AV947" s="34"/>
      <c r="AW947" s="34"/>
      <c r="AX947" s="34"/>
      <c r="AY947" s="34"/>
      <c r="AZ947" s="34"/>
      <c r="BA947" s="34"/>
      <c r="BB947" s="34"/>
      <c r="BC947" s="34"/>
      <c r="BD947" s="34"/>
      <c r="BE947" s="34"/>
      <c r="BF947" s="34"/>
      <c r="BG947" s="34"/>
      <c r="BH947" s="34"/>
      <c r="BI947" s="34"/>
    </row>
    <row r="948" spans="1:61" s="183" customFormat="1" ht="20.100000000000001" customHeight="1" x14ac:dyDescent="0.15">
      <c r="A948" s="213">
        <v>938</v>
      </c>
      <c r="B948" s="136"/>
      <c r="C948" s="258"/>
      <c r="D948" s="258"/>
      <c r="E948" s="258"/>
      <c r="F948" s="258"/>
      <c r="G948" s="4"/>
      <c r="H948" s="5"/>
      <c r="I948" s="212"/>
      <c r="J948" s="254" t="str">
        <f>IF($H948="","",VLOOKUP($H948,TSギフト商品コード!$A$1:$H$10000,2,0))</f>
        <v/>
      </c>
      <c r="K948" s="184" t="str">
        <f>IF($H948="","",IF(EXACT(ASC(VLOOKUP($H948,TSギフト商品コード!$A$1:$H$10000,8,0)),1),VLOOKUP($H948,TSギフト商品コード!$A$1:$H$10000,3,0),ROUNDDOWN((1-$I$6)*VLOOKUP($H948,TSギフト商品コード!$A$1:$H$10000,3,0),0)))</f>
        <v/>
      </c>
      <c r="L948" s="185" t="str">
        <f t="shared" si="14"/>
        <v/>
      </c>
      <c r="M948" s="288"/>
      <c r="N948" s="5"/>
      <c r="O948" s="5"/>
      <c r="P948" s="5"/>
      <c r="Q948" s="5"/>
      <c r="R948" s="256"/>
      <c r="S948" s="256"/>
      <c r="T948" s="5"/>
      <c r="U948" s="5"/>
      <c r="V948" s="265"/>
      <c r="W948" s="34"/>
      <c r="X948" s="211" t="str">
        <f>IF($H948="","",IF(EXACT(ASC(VLOOKUP($H948,TSギフト商品コード!$A$2:$H$10000,8,0)),1),VLOOKUP($H948,TSギフト商品コード!$A$2:$H$10000,4,0),IF($I$6=0%,VLOOKUP($H948,TSギフト商品コード!$A$2:$H$10000,4,0),IF($I$6=3%,VLOOKUP($H948,TSギフト商品コード!$A$2:$H$10000,5,0),IF($I$6=5%,VLOOKUP($H948,TSギフト商品コード!$A$2:$H$10000,6,0),IF($I$6=10%,VLOOKUP($H948,TSギフト商品コード!$A$2:$H$10000,7,0),""))))))</f>
        <v/>
      </c>
      <c r="Y948" s="34"/>
      <c r="Z948" s="34"/>
      <c r="AA948" s="34"/>
      <c r="AB948" s="34"/>
      <c r="AC948" s="34"/>
      <c r="AD948" s="34"/>
      <c r="AE948" s="34"/>
      <c r="AF948" s="34"/>
      <c r="AG948" s="34"/>
      <c r="AH948" s="34"/>
      <c r="AI948" s="34"/>
      <c r="AJ948" s="34"/>
      <c r="AK948" s="34"/>
      <c r="AL948" s="34"/>
      <c r="AM948" s="34"/>
      <c r="AN948" s="34"/>
      <c r="AO948" s="34"/>
      <c r="AP948" s="34"/>
      <c r="AQ948" s="34"/>
      <c r="AR948" s="34"/>
      <c r="AS948" s="34"/>
      <c r="AT948" s="34"/>
      <c r="AU948" s="34"/>
      <c r="AV948" s="34"/>
      <c r="AW948" s="34"/>
      <c r="AX948" s="34"/>
      <c r="AY948" s="34"/>
      <c r="AZ948" s="34"/>
      <c r="BA948" s="34"/>
      <c r="BB948" s="34"/>
      <c r="BC948" s="34"/>
      <c r="BD948" s="34"/>
      <c r="BE948" s="34"/>
      <c r="BF948" s="34"/>
      <c r="BG948" s="34"/>
      <c r="BH948" s="34"/>
      <c r="BI948" s="34"/>
    </row>
    <row r="949" spans="1:61" s="183" customFormat="1" ht="20.100000000000001" customHeight="1" x14ac:dyDescent="0.15">
      <c r="A949" s="213">
        <v>939</v>
      </c>
      <c r="B949" s="136"/>
      <c r="C949" s="258"/>
      <c r="D949" s="258"/>
      <c r="E949" s="258"/>
      <c r="F949" s="258"/>
      <c r="G949" s="4"/>
      <c r="H949" s="5"/>
      <c r="I949" s="212"/>
      <c r="J949" s="254" t="str">
        <f>IF($H949="","",VLOOKUP($H949,TSギフト商品コード!$A$1:$H$10000,2,0))</f>
        <v/>
      </c>
      <c r="K949" s="184" t="str">
        <f>IF($H949="","",IF(EXACT(ASC(VLOOKUP($H949,TSギフト商品コード!$A$1:$H$10000,8,0)),1),VLOOKUP($H949,TSギフト商品コード!$A$1:$H$10000,3,0),ROUNDDOWN((1-$I$6)*VLOOKUP($H949,TSギフト商品コード!$A$1:$H$10000,3,0),0)))</f>
        <v/>
      </c>
      <c r="L949" s="185" t="str">
        <f t="shared" si="14"/>
        <v/>
      </c>
      <c r="M949" s="288"/>
      <c r="N949" s="5"/>
      <c r="O949" s="5"/>
      <c r="P949" s="5"/>
      <c r="Q949" s="5"/>
      <c r="R949" s="256"/>
      <c r="S949" s="256"/>
      <c r="T949" s="5"/>
      <c r="U949" s="5"/>
      <c r="V949" s="265"/>
      <c r="W949" s="34"/>
      <c r="X949" s="211" t="str">
        <f>IF($H949="","",IF(EXACT(ASC(VLOOKUP($H949,TSギフト商品コード!$A$2:$H$10000,8,0)),1),VLOOKUP($H949,TSギフト商品コード!$A$2:$H$10000,4,0),IF($I$6=0%,VLOOKUP($H949,TSギフト商品コード!$A$2:$H$10000,4,0),IF($I$6=3%,VLOOKUP($H949,TSギフト商品コード!$A$2:$H$10000,5,0),IF($I$6=5%,VLOOKUP($H949,TSギフト商品コード!$A$2:$H$10000,6,0),IF($I$6=10%,VLOOKUP($H949,TSギフト商品コード!$A$2:$H$10000,7,0),""))))))</f>
        <v/>
      </c>
      <c r="Y949" s="34"/>
      <c r="Z949" s="34"/>
      <c r="AA949" s="34"/>
      <c r="AB949" s="34"/>
      <c r="AC949" s="34"/>
      <c r="AD949" s="34"/>
      <c r="AE949" s="34"/>
      <c r="AF949" s="34"/>
      <c r="AG949" s="34"/>
      <c r="AH949" s="34"/>
      <c r="AI949" s="34"/>
      <c r="AJ949" s="34"/>
      <c r="AK949" s="34"/>
      <c r="AL949" s="34"/>
      <c r="AM949" s="34"/>
      <c r="AN949" s="34"/>
      <c r="AO949" s="34"/>
      <c r="AP949" s="34"/>
      <c r="AQ949" s="34"/>
      <c r="AR949" s="34"/>
      <c r="AS949" s="34"/>
      <c r="AT949" s="34"/>
      <c r="AU949" s="34"/>
      <c r="AV949" s="34"/>
      <c r="AW949" s="34"/>
      <c r="AX949" s="34"/>
      <c r="AY949" s="34"/>
      <c r="AZ949" s="34"/>
      <c r="BA949" s="34"/>
      <c r="BB949" s="34"/>
      <c r="BC949" s="34"/>
      <c r="BD949" s="34"/>
      <c r="BE949" s="34"/>
      <c r="BF949" s="34"/>
      <c r="BG949" s="34"/>
      <c r="BH949" s="34"/>
      <c r="BI949" s="34"/>
    </row>
    <row r="950" spans="1:61" s="183" customFormat="1" ht="20.100000000000001" customHeight="1" x14ac:dyDescent="0.15">
      <c r="A950" s="213">
        <v>940</v>
      </c>
      <c r="B950" s="136"/>
      <c r="C950" s="258"/>
      <c r="D950" s="258"/>
      <c r="E950" s="258"/>
      <c r="F950" s="258"/>
      <c r="G950" s="4"/>
      <c r="H950" s="5"/>
      <c r="I950" s="212"/>
      <c r="J950" s="254" t="str">
        <f>IF($H950="","",VLOOKUP($H950,TSギフト商品コード!$A$1:$H$10000,2,0))</f>
        <v/>
      </c>
      <c r="K950" s="184" t="str">
        <f>IF($H950="","",IF(EXACT(ASC(VLOOKUP($H950,TSギフト商品コード!$A$1:$H$10000,8,0)),1),VLOOKUP($H950,TSギフト商品コード!$A$1:$H$10000,3,0),ROUNDDOWN((1-$I$6)*VLOOKUP($H950,TSギフト商品コード!$A$1:$H$10000,3,0),0)))</f>
        <v/>
      </c>
      <c r="L950" s="185" t="str">
        <f t="shared" si="14"/>
        <v/>
      </c>
      <c r="M950" s="288"/>
      <c r="N950" s="5"/>
      <c r="O950" s="5"/>
      <c r="P950" s="5"/>
      <c r="Q950" s="5"/>
      <c r="R950" s="256"/>
      <c r="S950" s="256"/>
      <c r="T950" s="5"/>
      <c r="U950" s="5"/>
      <c r="V950" s="265"/>
      <c r="W950" s="34"/>
      <c r="X950" s="211" t="str">
        <f>IF($H950="","",IF(EXACT(ASC(VLOOKUP($H950,TSギフト商品コード!$A$2:$H$10000,8,0)),1),VLOOKUP($H950,TSギフト商品コード!$A$2:$H$10000,4,0),IF($I$6=0%,VLOOKUP($H950,TSギフト商品コード!$A$2:$H$10000,4,0),IF($I$6=3%,VLOOKUP($H950,TSギフト商品コード!$A$2:$H$10000,5,0),IF($I$6=5%,VLOOKUP($H950,TSギフト商品コード!$A$2:$H$10000,6,0),IF($I$6=10%,VLOOKUP($H950,TSギフト商品コード!$A$2:$H$10000,7,0),""))))))</f>
        <v/>
      </c>
      <c r="Y950" s="34"/>
      <c r="Z950" s="34"/>
      <c r="AA950" s="34"/>
      <c r="AB950" s="34"/>
      <c r="AC950" s="34"/>
      <c r="AD950" s="34"/>
      <c r="AE950" s="34"/>
      <c r="AF950" s="34"/>
      <c r="AG950" s="34"/>
      <c r="AH950" s="34"/>
      <c r="AI950" s="34"/>
      <c r="AJ950" s="34"/>
      <c r="AK950" s="34"/>
      <c r="AL950" s="34"/>
      <c r="AM950" s="34"/>
      <c r="AN950" s="34"/>
      <c r="AO950" s="34"/>
      <c r="AP950" s="34"/>
      <c r="AQ950" s="34"/>
      <c r="AR950" s="34"/>
      <c r="AS950" s="34"/>
      <c r="AT950" s="34"/>
      <c r="AU950" s="34"/>
      <c r="AV950" s="34"/>
      <c r="AW950" s="34"/>
      <c r="AX950" s="34"/>
      <c r="AY950" s="34"/>
      <c r="AZ950" s="34"/>
      <c r="BA950" s="34"/>
      <c r="BB950" s="34"/>
      <c r="BC950" s="34"/>
      <c r="BD950" s="34"/>
      <c r="BE950" s="34"/>
      <c r="BF950" s="34"/>
      <c r="BG950" s="34"/>
      <c r="BH950" s="34"/>
      <c r="BI950" s="34"/>
    </row>
    <row r="951" spans="1:61" s="183" customFormat="1" ht="20.100000000000001" customHeight="1" x14ac:dyDescent="0.15">
      <c r="A951" s="213">
        <v>941</v>
      </c>
      <c r="B951" s="136"/>
      <c r="C951" s="258"/>
      <c r="D951" s="258"/>
      <c r="E951" s="258"/>
      <c r="F951" s="258"/>
      <c r="G951" s="4"/>
      <c r="H951" s="5"/>
      <c r="I951" s="212"/>
      <c r="J951" s="254" t="str">
        <f>IF($H951="","",VLOOKUP($H951,TSギフト商品コード!$A$1:$H$10000,2,0))</f>
        <v/>
      </c>
      <c r="K951" s="184" t="str">
        <f>IF($H951="","",IF(EXACT(ASC(VLOOKUP($H951,TSギフト商品コード!$A$1:$H$10000,8,0)),1),VLOOKUP($H951,TSギフト商品コード!$A$1:$H$10000,3,0),ROUNDDOWN((1-$I$6)*VLOOKUP($H951,TSギフト商品コード!$A$1:$H$10000,3,0),0)))</f>
        <v/>
      </c>
      <c r="L951" s="185" t="str">
        <f t="shared" si="14"/>
        <v/>
      </c>
      <c r="M951" s="288"/>
      <c r="N951" s="5"/>
      <c r="O951" s="5"/>
      <c r="P951" s="5"/>
      <c r="Q951" s="5"/>
      <c r="R951" s="256"/>
      <c r="S951" s="256"/>
      <c r="T951" s="5"/>
      <c r="U951" s="5"/>
      <c r="V951" s="265"/>
      <c r="W951" s="34"/>
      <c r="X951" s="211" t="str">
        <f>IF($H951="","",IF(EXACT(ASC(VLOOKUP($H951,TSギフト商品コード!$A$2:$H$10000,8,0)),1),VLOOKUP($H951,TSギフト商品コード!$A$2:$H$10000,4,0),IF($I$6=0%,VLOOKUP($H951,TSギフト商品コード!$A$2:$H$10000,4,0),IF($I$6=3%,VLOOKUP($H951,TSギフト商品コード!$A$2:$H$10000,5,0),IF($I$6=5%,VLOOKUP($H951,TSギフト商品コード!$A$2:$H$10000,6,0),IF($I$6=10%,VLOOKUP($H951,TSギフト商品コード!$A$2:$H$10000,7,0),""))))))</f>
        <v/>
      </c>
      <c r="Y951" s="34"/>
      <c r="Z951" s="34"/>
      <c r="AA951" s="34"/>
      <c r="AB951" s="34"/>
      <c r="AC951" s="34"/>
      <c r="AD951" s="34"/>
      <c r="AE951" s="34"/>
      <c r="AF951" s="34"/>
      <c r="AG951" s="34"/>
      <c r="AH951" s="34"/>
      <c r="AI951" s="34"/>
      <c r="AJ951" s="34"/>
      <c r="AK951" s="34"/>
      <c r="AL951" s="34"/>
      <c r="AM951" s="34"/>
      <c r="AN951" s="34"/>
      <c r="AO951" s="34"/>
      <c r="AP951" s="34"/>
      <c r="AQ951" s="34"/>
      <c r="AR951" s="34"/>
      <c r="AS951" s="34"/>
      <c r="AT951" s="34"/>
      <c r="AU951" s="34"/>
      <c r="AV951" s="34"/>
      <c r="AW951" s="34"/>
      <c r="AX951" s="34"/>
      <c r="AY951" s="34"/>
      <c r="AZ951" s="34"/>
      <c r="BA951" s="34"/>
      <c r="BB951" s="34"/>
      <c r="BC951" s="34"/>
      <c r="BD951" s="34"/>
      <c r="BE951" s="34"/>
      <c r="BF951" s="34"/>
      <c r="BG951" s="34"/>
      <c r="BH951" s="34"/>
      <c r="BI951" s="34"/>
    </row>
    <row r="952" spans="1:61" s="183" customFormat="1" ht="20.100000000000001" customHeight="1" x14ac:dyDescent="0.15">
      <c r="A952" s="213">
        <v>942</v>
      </c>
      <c r="B952" s="136"/>
      <c r="C952" s="258"/>
      <c r="D952" s="258"/>
      <c r="E952" s="258"/>
      <c r="F952" s="258"/>
      <c r="G952" s="4"/>
      <c r="H952" s="5"/>
      <c r="I952" s="212"/>
      <c r="J952" s="254" t="str">
        <f>IF($H952="","",VLOOKUP($H952,TSギフト商品コード!$A$1:$H$10000,2,0))</f>
        <v/>
      </c>
      <c r="K952" s="184" t="str">
        <f>IF($H952="","",IF(EXACT(ASC(VLOOKUP($H952,TSギフト商品コード!$A$1:$H$10000,8,0)),1),VLOOKUP($H952,TSギフト商品コード!$A$1:$H$10000,3,0),ROUNDDOWN((1-$I$6)*VLOOKUP($H952,TSギフト商品コード!$A$1:$H$10000,3,0),0)))</f>
        <v/>
      </c>
      <c r="L952" s="185" t="str">
        <f t="shared" si="14"/>
        <v/>
      </c>
      <c r="M952" s="288"/>
      <c r="N952" s="5"/>
      <c r="O952" s="5"/>
      <c r="P952" s="5"/>
      <c r="Q952" s="5"/>
      <c r="R952" s="256"/>
      <c r="S952" s="256"/>
      <c r="T952" s="5"/>
      <c r="U952" s="5"/>
      <c r="V952" s="265"/>
      <c r="W952" s="34"/>
      <c r="X952" s="211" t="str">
        <f>IF($H952="","",IF(EXACT(ASC(VLOOKUP($H952,TSギフト商品コード!$A$2:$H$10000,8,0)),1),VLOOKUP($H952,TSギフト商品コード!$A$2:$H$10000,4,0),IF($I$6=0%,VLOOKUP($H952,TSギフト商品コード!$A$2:$H$10000,4,0),IF($I$6=3%,VLOOKUP($H952,TSギフト商品コード!$A$2:$H$10000,5,0),IF($I$6=5%,VLOOKUP($H952,TSギフト商品コード!$A$2:$H$10000,6,0),IF($I$6=10%,VLOOKUP($H952,TSギフト商品コード!$A$2:$H$10000,7,0),""))))))</f>
        <v/>
      </c>
      <c r="Y952" s="34"/>
      <c r="Z952" s="34"/>
      <c r="AA952" s="34"/>
      <c r="AB952" s="34"/>
      <c r="AC952" s="34"/>
      <c r="AD952" s="34"/>
      <c r="AE952" s="34"/>
      <c r="AF952" s="34"/>
      <c r="AG952" s="34"/>
      <c r="AH952" s="34"/>
      <c r="AI952" s="34"/>
      <c r="AJ952" s="34"/>
      <c r="AK952" s="34"/>
      <c r="AL952" s="34"/>
      <c r="AM952" s="34"/>
      <c r="AN952" s="34"/>
      <c r="AO952" s="34"/>
      <c r="AP952" s="34"/>
      <c r="AQ952" s="34"/>
      <c r="AR952" s="34"/>
      <c r="AS952" s="34"/>
      <c r="AT952" s="34"/>
      <c r="AU952" s="34"/>
      <c r="AV952" s="34"/>
      <c r="AW952" s="34"/>
      <c r="AX952" s="34"/>
      <c r="AY952" s="34"/>
      <c r="AZ952" s="34"/>
      <c r="BA952" s="34"/>
      <c r="BB952" s="34"/>
      <c r="BC952" s="34"/>
      <c r="BD952" s="34"/>
      <c r="BE952" s="34"/>
      <c r="BF952" s="34"/>
      <c r="BG952" s="34"/>
      <c r="BH952" s="34"/>
      <c r="BI952" s="34"/>
    </row>
    <row r="953" spans="1:61" s="183" customFormat="1" ht="20.100000000000001" customHeight="1" x14ac:dyDescent="0.15">
      <c r="A953" s="213">
        <v>943</v>
      </c>
      <c r="B953" s="136"/>
      <c r="C953" s="258"/>
      <c r="D953" s="258"/>
      <c r="E953" s="258"/>
      <c r="F953" s="258"/>
      <c r="G953" s="4"/>
      <c r="H953" s="5"/>
      <c r="I953" s="212"/>
      <c r="J953" s="254" t="str">
        <f>IF($H953="","",VLOOKUP($H953,TSギフト商品コード!$A$1:$H$10000,2,0))</f>
        <v/>
      </c>
      <c r="K953" s="184" t="str">
        <f>IF($H953="","",IF(EXACT(ASC(VLOOKUP($H953,TSギフト商品コード!$A$1:$H$10000,8,0)),1),VLOOKUP($H953,TSギフト商品コード!$A$1:$H$10000,3,0),ROUNDDOWN((1-$I$6)*VLOOKUP($H953,TSギフト商品コード!$A$1:$H$10000,3,0),0)))</f>
        <v/>
      </c>
      <c r="L953" s="185" t="str">
        <f t="shared" si="14"/>
        <v/>
      </c>
      <c r="M953" s="288"/>
      <c r="N953" s="5"/>
      <c r="O953" s="5"/>
      <c r="P953" s="5"/>
      <c r="Q953" s="5"/>
      <c r="R953" s="256"/>
      <c r="S953" s="256"/>
      <c r="T953" s="5"/>
      <c r="U953" s="5"/>
      <c r="V953" s="265"/>
      <c r="W953" s="34"/>
      <c r="X953" s="211" t="str">
        <f>IF($H953="","",IF(EXACT(ASC(VLOOKUP($H953,TSギフト商品コード!$A$2:$H$10000,8,0)),1),VLOOKUP($H953,TSギフト商品コード!$A$2:$H$10000,4,0),IF($I$6=0%,VLOOKUP($H953,TSギフト商品コード!$A$2:$H$10000,4,0),IF($I$6=3%,VLOOKUP($H953,TSギフト商品コード!$A$2:$H$10000,5,0),IF($I$6=5%,VLOOKUP($H953,TSギフト商品コード!$A$2:$H$10000,6,0),IF($I$6=10%,VLOOKUP($H953,TSギフト商品コード!$A$2:$H$10000,7,0),""))))))</f>
        <v/>
      </c>
      <c r="Y953" s="34"/>
      <c r="Z953" s="34"/>
      <c r="AA953" s="34"/>
      <c r="AB953" s="34"/>
      <c r="AC953" s="34"/>
      <c r="AD953" s="34"/>
      <c r="AE953" s="34"/>
      <c r="AF953" s="34"/>
      <c r="AG953" s="34"/>
      <c r="AH953" s="34"/>
      <c r="AI953" s="34"/>
      <c r="AJ953" s="34"/>
      <c r="AK953" s="34"/>
      <c r="AL953" s="34"/>
      <c r="AM953" s="34"/>
      <c r="AN953" s="34"/>
      <c r="AO953" s="34"/>
      <c r="AP953" s="34"/>
      <c r="AQ953" s="34"/>
      <c r="AR953" s="34"/>
      <c r="AS953" s="34"/>
      <c r="AT953" s="34"/>
      <c r="AU953" s="34"/>
      <c r="AV953" s="34"/>
      <c r="AW953" s="34"/>
      <c r="AX953" s="34"/>
      <c r="AY953" s="34"/>
      <c r="AZ953" s="34"/>
      <c r="BA953" s="34"/>
      <c r="BB953" s="34"/>
      <c r="BC953" s="34"/>
      <c r="BD953" s="34"/>
      <c r="BE953" s="34"/>
      <c r="BF953" s="34"/>
      <c r="BG953" s="34"/>
      <c r="BH953" s="34"/>
      <c r="BI953" s="34"/>
    </row>
    <row r="954" spans="1:61" s="183" customFormat="1" ht="20.100000000000001" customHeight="1" x14ac:dyDescent="0.15">
      <c r="A954" s="213">
        <v>944</v>
      </c>
      <c r="B954" s="136"/>
      <c r="C954" s="258"/>
      <c r="D954" s="258"/>
      <c r="E954" s="258"/>
      <c r="F954" s="258"/>
      <c r="G954" s="4"/>
      <c r="H954" s="5"/>
      <c r="I954" s="212"/>
      <c r="J954" s="254" t="str">
        <f>IF($H954="","",VLOOKUP($H954,TSギフト商品コード!$A$1:$H$10000,2,0))</f>
        <v/>
      </c>
      <c r="K954" s="184" t="str">
        <f>IF($H954="","",IF(EXACT(ASC(VLOOKUP($H954,TSギフト商品コード!$A$1:$H$10000,8,0)),1),VLOOKUP($H954,TSギフト商品コード!$A$1:$H$10000,3,0),ROUNDDOWN((1-$I$6)*VLOOKUP($H954,TSギフト商品コード!$A$1:$H$10000,3,0),0)))</f>
        <v/>
      </c>
      <c r="L954" s="185" t="str">
        <f t="shared" si="14"/>
        <v/>
      </c>
      <c r="M954" s="288"/>
      <c r="N954" s="5"/>
      <c r="O954" s="5"/>
      <c r="P954" s="5"/>
      <c r="Q954" s="5"/>
      <c r="R954" s="256"/>
      <c r="S954" s="256"/>
      <c r="T954" s="5"/>
      <c r="U954" s="5"/>
      <c r="V954" s="265"/>
      <c r="W954" s="34"/>
      <c r="X954" s="211" t="str">
        <f>IF($H954="","",IF(EXACT(ASC(VLOOKUP($H954,TSギフト商品コード!$A$2:$H$10000,8,0)),1),VLOOKUP($H954,TSギフト商品コード!$A$2:$H$10000,4,0),IF($I$6=0%,VLOOKUP($H954,TSギフト商品コード!$A$2:$H$10000,4,0),IF($I$6=3%,VLOOKUP($H954,TSギフト商品コード!$A$2:$H$10000,5,0),IF($I$6=5%,VLOOKUP($H954,TSギフト商品コード!$A$2:$H$10000,6,0),IF($I$6=10%,VLOOKUP($H954,TSギフト商品コード!$A$2:$H$10000,7,0),""))))))</f>
        <v/>
      </c>
      <c r="Y954" s="34"/>
      <c r="Z954" s="34"/>
      <c r="AA954" s="34"/>
      <c r="AB954" s="34"/>
      <c r="AC954" s="34"/>
      <c r="AD954" s="34"/>
      <c r="AE954" s="34"/>
      <c r="AF954" s="34"/>
      <c r="AG954" s="34"/>
      <c r="AH954" s="34"/>
      <c r="AI954" s="34"/>
      <c r="AJ954" s="34"/>
      <c r="AK954" s="34"/>
      <c r="AL954" s="34"/>
      <c r="AM954" s="34"/>
      <c r="AN954" s="34"/>
      <c r="AO954" s="34"/>
      <c r="AP954" s="34"/>
      <c r="AQ954" s="34"/>
      <c r="AR954" s="34"/>
      <c r="AS954" s="34"/>
      <c r="AT954" s="34"/>
      <c r="AU954" s="34"/>
      <c r="AV954" s="34"/>
      <c r="AW954" s="34"/>
      <c r="AX954" s="34"/>
      <c r="AY954" s="34"/>
      <c r="AZ954" s="34"/>
      <c r="BA954" s="34"/>
      <c r="BB954" s="34"/>
      <c r="BC954" s="34"/>
      <c r="BD954" s="34"/>
      <c r="BE954" s="34"/>
      <c r="BF954" s="34"/>
      <c r="BG954" s="34"/>
      <c r="BH954" s="34"/>
      <c r="BI954" s="34"/>
    </row>
    <row r="955" spans="1:61" s="183" customFormat="1" ht="20.100000000000001" customHeight="1" x14ac:dyDescent="0.15">
      <c r="A955" s="213">
        <v>945</v>
      </c>
      <c r="B955" s="136"/>
      <c r="C955" s="258"/>
      <c r="D955" s="258"/>
      <c r="E955" s="258"/>
      <c r="F955" s="258"/>
      <c r="G955" s="4"/>
      <c r="H955" s="5"/>
      <c r="I955" s="212"/>
      <c r="J955" s="254" t="str">
        <f>IF($H955="","",VLOOKUP($H955,TSギフト商品コード!$A$1:$H$10000,2,0))</f>
        <v/>
      </c>
      <c r="K955" s="184" t="str">
        <f>IF($H955="","",IF(EXACT(ASC(VLOOKUP($H955,TSギフト商品コード!$A$1:$H$10000,8,0)),1),VLOOKUP($H955,TSギフト商品コード!$A$1:$H$10000,3,0),ROUNDDOWN((1-$I$6)*VLOOKUP($H955,TSギフト商品コード!$A$1:$H$10000,3,0),0)))</f>
        <v/>
      </c>
      <c r="L955" s="185" t="str">
        <f t="shared" si="14"/>
        <v/>
      </c>
      <c r="M955" s="288"/>
      <c r="N955" s="5"/>
      <c r="O955" s="5"/>
      <c r="P955" s="5"/>
      <c r="Q955" s="5"/>
      <c r="R955" s="256"/>
      <c r="S955" s="256"/>
      <c r="T955" s="5"/>
      <c r="U955" s="5"/>
      <c r="V955" s="265"/>
      <c r="W955" s="34"/>
      <c r="X955" s="211" t="str">
        <f>IF($H955="","",IF(EXACT(ASC(VLOOKUP($H955,TSギフト商品コード!$A$2:$H$10000,8,0)),1),VLOOKUP($H955,TSギフト商品コード!$A$2:$H$10000,4,0),IF($I$6=0%,VLOOKUP($H955,TSギフト商品コード!$A$2:$H$10000,4,0),IF($I$6=3%,VLOOKUP($H955,TSギフト商品コード!$A$2:$H$10000,5,0),IF($I$6=5%,VLOOKUP($H955,TSギフト商品コード!$A$2:$H$10000,6,0),IF($I$6=10%,VLOOKUP($H955,TSギフト商品コード!$A$2:$H$10000,7,0),""))))))</f>
        <v/>
      </c>
      <c r="Y955" s="34"/>
      <c r="Z955" s="34"/>
      <c r="AA955" s="34"/>
      <c r="AB955" s="34"/>
      <c r="AC955" s="34"/>
      <c r="AD955" s="34"/>
      <c r="AE955" s="34"/>
      <c r="AF955" s="34"/>
      <c r="AG955" s="34"/>
      <c r="AH955" s="34"/>
      <c r="AI955" s="34"/>
      <c r="AJ955" s="34"/>
      <c r="AK955" s="34"/>
      <c r="AL955" s="34"/>
      <c r="AM955" s="34"/>
      <c r="AN955" s="34"/>
      <c r="AO955" s="34"/>
      <c r="AP955" s="34"/>
      <c r="AQ955" s="34"/>
      <c r="AR955" s="34"/>
      <c r="AS955" s="34"/>
      <c r="AT955" s="34"/>
      <c r="AU955" s="34"/>
      <c r="AV955" s="34"/>
      <c r="AW955" s="34"/>
      <c r="AX955" s="34"/>
      <c r="AY955" s="34"/>
      <c r="AZ955" s="34"/>
      <c r="BA955" s="34"/>
      <c r="BB955" s="34"/>
      <c r="BC955" s="34"/>
      <c r="BD955" s="34"/>
      <c r="BE955" s="34"/>
      <c r="BF955" s="34"/>
      <c r="BG955" s="34"/>
      <c r="BH955" s="34"/>
      <c r="BI955" s="34"/>
    </row>
    <row r="956" spans="1:61" s="183" customFormat="1" ht="20.100000000000001" customHeight="1" x14ac:dyDescent="0.15">
      <c r="A956" s="213">
        <v>946</v>
      </c>
      <c r="B956" s="136"/>
      <c r="C956" s="258"/>
      <c r="D956" s="258"/>
      <c r="E956" s="258"/>
      <c r="F956" s="258"/>
      <c r="G956" s="4"/>
      <c r="H956" s="5"/>
      <c r="I956" s="212"/>
      <c r="J956" s="254" t="str">
        <f>IF($H956="","",VLOOKUP($H956,TSギフト商品コード!$A$1:$H$10000,2,0))</f>
        <v/>
      </c>
      <c r="K956" s="184" t="str">
        <f>IF($H956="","",IF(EXACT(ASC(VLOOKUP($H956,TSギフト商品コード!$A$1:$H$10000,8,0)),1),VLOOKUP($H956,TSギフト商品コード!$A$1:$H$10000,3,0),ROUNDDOWN((1-$I$6)*VLOOKUP($H956,TSギフト商品コード!$A$1:$H$10000,3,0),0)))</f>
        <v/>
      </c>
      <c r="L956" s="185" t="str">
        <f t="shared" si="14"/>
        <v/>
      </c>
      <c r="M956" s="288"/>
      <c r="N956" s="5"/>
      <c r="O956" s="5"/>
      <c r="P956" s="5"/>
      <c r="Q956" s="5"/>
      <c r="R956" s="256"/>
      <c r="S956" s="256"/>
      <c r="T956" s="5"/>
      <c r="U956" s="5"/>
      <c r="V956" s="265"/>
      <c r="W956" s="34"/>
      <c r="X956" s="211" t="str">
        <f>IF($H956="","",IF(EXACT(ASC(VLOOKUP($H956,TSギフト商品コード!$A$2:$H$10000,8,0)),1),VLOOKUP($H956,TSギフト商品コード!$A$2:$H$10000,4,0),IF($I$6=0%,VLOOKUP($H956,TSギフト商品コード!$A$2:$H$10000,4,0),IF($I$6=3%,VLOOKUP($H956,TSギフト商品コード!$A$2:$H$10000,5,0),IF($I$6=5%,VLOOKUP($H956,TSギフト商品コード!$A$2:$H$10000,6,0),IF($I$6=10%,VLOOKUP($H956,TSギフト商品コード!$A$2:$H$10000,7,0),""))))))</f>
        <v/>
      </c>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c r="BG956" s="34"/>
      <c r="BH956" s="34"/>
      <c r="BI956" s="34"/>
    </row>
    <row r="957" spans="1:61" s="183" customFormat="1" ht="20.100000000000001" customHeight="1" x14ac:dyDescent="0.15">
      <c r="A957" s="213">
        <v>947</v>
      </c>
      <c r="B957" s="136"/>
      <c r="C957" s="258"/>
      <c r="D957" s="258"/>
      <c r="E957" s="258"/>
      <c r="F957" s="258"/>
      <c r="G957" s="4"/>
      <c r="H957" s="5"/>
      <c r="I957" s="212"/>
      <c r="J957" s="254" t="str">
        <f>IF($H957="","",VLOOKUP($H957,TSギフト商品コード!$A$1:$H$10000,2,0))</f>
        <v/>
      </c>
      <c r="K957" s="184" t="str">
        <f>IF($H957="","",IF(EXACT(ASC(VLOOKUP($H957,TSギフト商品コード!$A$1:$H$10000,8,0)),1),VLOOKUP($H957,TSギフト商品コード!$A$1:$H$10000,3,0),ROUNDDOWN((1-$I$6)*VLOOKUP($H957,TSギフト商品コード!$A$1:$H$10000,3,0),0)))</f>
        <v/>
      </c>
      <c r="L957" s="185" t="str">
        <f t="shared" si="14"/>
        <v/>
      </c>
      <c r="M957" s="288"/>
      <c r="N957" s="5"/>
      <c r="O957" s="5"/>
      <c r="P957" s="5"/>
      <c r="Q957" s="5"/>
      <c r="R957" s="256"/>
      <c r="S957" s="256"/>
      <c r="T957" s="5"/>
      <c r="U957" s="5"/>
      <c r="V957" s="265"/>
      <c r="W957" s="34"/>
      <c r="X957" s="211" t="str">
        <f>IF($H957="","",IF(EXACT(ASC(VLOOKUP($H957,TSギフト商品コード!$A$2:$H$10000,8,0)),1),VLOOKUP($H957,TSギフト商品コード!$A$2:$H$10000,4,0),IF($I$6=0%,VLOOKUP($H957,TSギフト商品コード!$A$2:$H$10000,4,0),IF($I$6=3%,VLOOKUP($H957,TSギフト商品コード!$A$2:$H$10000,5,0),IF($I$6=5%,VLOOKUP($H957,TSギフト商品コード!$A$2:$H$10000,6,0),IF($I$6=10%,VLOOKUP($H957,TSギフト商品コード!$A$2:$H$10000,7,0),""))))))</f>
        <v/>
      </c>
      <c r="Y957" s="34"/>
      <c r="Z957" s="34"/>
      <c r="AA957" s="34"/>
      <c r="AB957" s="34"/>
      <c r="AC957" s="34"/>
      <c r="AD957" s="34"/>
      <c r="AE957" s="34"/>
      <c r="AF957" s="34"/>
      <c r="AG957" s="34"/>
      <c r="AH957" s="34"/>
      <c r="AI957" s="34"/>
      <c r="AJ957" s="34"/>
      <c r="AK957" s="34"/>
      <c r="AL957" s="34"/>
      <c r="AM957" s="34"/>
      <c r="AN957" s="34"/>
      <c r="AO957" s="34"/>
      <c r="AP957" s="34"/>
      <c r="AQ957" s="34"/>
      <c r="AR957" s="34"/>
      <c r="AS957" s="34"/>
      <c r="AT957" s="34"/>
      <c r="AU957" s="34"/>
      <c r="AV957" s="34"/>
      <c r="AW957" s="34"/>
      <c r="AX957" s="34"/>
      <c r="AY957" s="34"/>
      <c r="AZ957" s="34"/>
      <c r="BA957" s="34"/>
      <c r="BB957" s="34"/>
      <c r="BC957" s="34"/>
      <c r="BD957" s="34"/>
      <c r="BE957" s="34"/>
      <c r="BF957" s="34"/>
      <c r="BG957" s="34"/>
      <c r="BH957" s="34"/>
      <c r="BI957" s="34"/>
    </row>
    <row r="958" spans="1:61" s="183" customFormat="1" ht="20.100000000000001" customHeight="1" x14ac:dyDescent="0.15">
      <c r="A958" s="213">
        <v>948</v>
      </c>
      <c r="B958" s="136"/>
      <c r="C958" s="258"/>
      <c r="D958" s="258"/>
      <c r="E958" s="258"/>
      <c r="F958" s="258"/>
      <c r="G958" s="4"/>
      <c r="H958" s="5"/>
      <c r="I958" s="212"/>
      <c r="J958" s="254" t="str">
        <f>IF($H958="","",VLOOKUP($H958,TSギフト商品コード!$A$1:$H$10000,2,0))</f>
        <v/>
      </c>
      <c r="K958" s="184" t="str">
        <f>IF($H958="","",IF(EXACT(ASC(VLOOKUP($H958,TSギフト商品コード!$A$1:$H$10000,8,0)),1),VLOOKUP($H958,TSギフト商品コード!$A$1:$H$10000,3,0),ROUNDDOWN((1-$I$6)*VLOOKUP($H958,TSギフト商品コード!$A$1:$H$10000,3,0),0)))</f>
        <v/>
      </c>
      <c r="L958" s="185" t="str">
        <f t="shared" si="14"/>
        <v/>
      </c>
      <c r="M958" s="288"/>
      <c r="N958" s="5"/>
      <c r="O958" s="5"/>
      <c r="P958" s="5"/>
      <c r="Q958" s="5"/>
      <c r="R958" s="256"/>
      <c r="S958" s="256"/>
      <c r="T958" s="5"/>
      <c r="U958" s="5"/>
      <c r="V958" s="265"/>
      <c r="W958" s="34"/>
      <c r="X958" s="211" t="str">
        <f>IF($H958="","",IF(EXACT(ASC(VLOOKUP($H958,TSギフト商品コード!$A$2:$H$10000,8,0)),1),VLOOKUP($H958,TSギフト商品コード!$A$2:$H$10000,4,0),IF($I$6=0%,VLOOKUP($H958,TSギフト商品コード!$A$2:$H$10000,4,0),IF($I$6=3%,VLOOKUP($H958,TSギフト商品コード!$A$2:$H$10000,5,0),IF($I$6=5%,VLOOKUP($H958,TSギフト商品コード!$A$2:$H$10000,6,0),IF($I$6=10%,VLOOKUP($H958,TSギフト商品コード!$A$2:$H$10000,7,0),""))))))</f>
        <v/>
      </c>
      <c r="Y958" s="34"/>
      <c r="Z958" s="34"/>
      <c r="AA958" s="34"/>
      <c r="AB958" s="34"/>
      <c r="AC958" s="34"/>
      <c r="AD958" s="34"/>
      <c r="AE958" s="34"/>
      <c r="AF958" s="34"/>
      <c r="AG958" s="34"/>
      <c r="AH958" s="34"/>
      <c r="AI958" s="34"/>
      <c r="AJ958" s="34"/>
      <c r="AK958" s="34"/>
      <c r="AL958" s="34"/>
      <c r="AM958" s="34"/>
      <c r="AN958" s="34"/>
      <c r="AO958" s="34"/>
      <c r="AP958" s="34"/>
      <c r="AQ958" s="34"/>
      <c r="AR958" s="34"/>
      <c r="AS958" s="34"/>
      <c r="AT958" s="34"/>
      <c r="AU958" s="34"/>
      <c r="AV958" s="34"/>
      <c r="AW958" s="34"/>
      <c r="AX958" s="34"/>
      <c r="AY958" s="34"/>
      <c r="AZ958" s="34"/>
      <c r="BA958" s="34"/>
      <c r="BB958" s="34"/>
      <c r="BC958" s="34"/>
      <c r="BD958" s="34"/>
      <c r="BE958" s="34"/>
      <c r="BF958" s="34"/>
      <c r="BG958" s="34"/>
      <c r="BH958" s="34"/>
      <c r="BI958" s="34"/>
    </row>
    <row r="959" spans="1:61" s="183" customFormat="1" ht="20.100000000000001" customHeight="1" x14ac:dyDescent="0.15">
      <c r="A959" s="213">
        <v>949</v>
      </c>
      <c r="B959" s="136"/>
      <c r="C959" s="258"/>
      <c r="D959" s="258"/>
      <c r="E959" s="258"/>
      <c r="F959" s="258"/>
      <c r="G959" s="4"/>
      <c r="H959" s="5"/>
      <c r="I959" s="212"/>
      <c r="J959" s="254" t="str">
        <f>IF($H959="","",VLOOKUP($H959,TSギフト商品コード!$A$1:$H$10000,2,0))</f>
        <v/>
      </c>
      <c r="K959" s="184" t="str">
        <f>IF($H959="","",IF(EXACT(ASC(VLOOKUP($H959,TSギフト商品コード!$A$1:$H$10000,8,0)),1),VLOOKUP($H959,TSギフト商品コード!$A$1:$H$10000,3,0),ROUNDDOWN((1-$I$6)*VLOOKUP($H959,TSギフト商品コード!$A$1:$H$10000,3,0),0)))</f>
        <v/>
      </c>
      <c r="L959" s="185" t="str">
        <f t="shared" si="14"/>
        <v/>
      </c>
      <c r="M959" s="288"/>
      <c r="N959" s="5"/>
      <c r="O959" s="5"/>
      <c r="P959" s="5"/>
      <c r="Q959" s="5"/>
      <c r="R959" s="256"/>
      <c r="S959" s="256"/>
      <c r="T959" s="5"/>
      <c r="U959" s="5"/>
      <c r="V959" s="265"/>
      <c r="W959" s="34"/>
      <c r="X959" s="211" t="str">
        <f>IF($H959="","",IF(EXACT(ASC(VLOOKUP($H959,TSギフト商品コード!$A$2:$H$10000,8,0)),1),VLOOKUP($H959,TSギフト商品コード!$A$2:$H$10000,4,0),IF($I$6=0%,VLOOKUP($H959,TSギフト商品コード!$A$2:$H$10000,4,0),IF($I$6=3%,VLOOKUP($H959,TSギフト商品コード!$A$2:$H$10000,5,0),IF($I$6=5%,VLOOKUP($H959,TSギフト商品コード!$A$2:$H$10000,6,0),IF($I$6=10%,VLOOKUP($H959,TSギフト商品コード!$A$2:$H$10000,7,0),""))))))</f>
        <v/>
      </c>
      <c r="Y959" s="34"/>
      <c r="Z959" s="34"/>
      <c r="AA959" s="34"/>
      <c r="AB959" s="34"/>
      <c r="AC959" s="34"/>
      <c r="AD959" s="34"/>
      <c r="AE959" s="34"/>
      <c r="AF959" s="34"/>
      <c r="AG959" s="34"/>
      <c r="AH959" s="34"/>
      <c r="AI959" s="34"/>
      <c r="AJ959" s="34"/>
      <c r="AK959" s="34"/>
      <c r="AL959" s="34"/>
      <c r="AM959" s="34"/>
      <c r="AN959" s="34"/>
      <c r="AO959" s="34"/>
      <c r="AP959" s="34"/>
      <c r="AQ959" s="34"/>
      <c r="AR959" s="34"/>
      <c r="AS959" s="34"/>
      <c r="AT959" s="34"/>
      <c r="AU959" s="34"/>
      <c r="AV959" s="34"/>
      <c r="AW959" s="34"/>
      <c r="AX959" s="34"/>
      <c r="AY959" s="34"/>
      <c r="AZ959" s="34"/>
      <c r="BA959" s="34"/>
      <c r="BB959" s="34"/>
      <c r="BC959" s="34"/>
      <c r="BD959" s="34"/>
      <c r="BE959" s="34"/>
      <c r="BF959" s="34"/>
      <c r="BG959" s="34"/>
      <c r="BH959" s="34"/>
      <c r="BI959" s="34"/>
    </row>
    <row r="960" spans="1:61" s="183" customFormat="1" ht="20.100000000000001" customHeight="1" x14ac:dyDescent="0.15">
      <c r="A960" s="213">
        <v>950</v>
      </c>
      <c r="B960" s="136"/>
      <c r="C960" s="258"/>
      <c r="D960" s="258"/>
      <c r="E960" s="258"/>
      <c r="F960" s="258"/>
      <c r="G960" s="4"/>
      <c r="H960" s="5"/>
      <c r="I960" s="212"/>
      <c r="J960" s="254" t="str">
        <f>IF($H960="","",VLOOKUP($H960,TSギフト商品コード!$A$1:$H$10000,2,0))</f>
        <v/>
      </c>
      <c r="K960" s="184" t="str">
        <f>IF($H960="","",IF(EXACT(ASC(VLOOKUP($H960,TSギフト商品コード!$A$1:$H$10000,8,0)),1),VLOOKUP($H960,TSギフト商品コード!$A$1:$H$10000,3,0),ROUNDDOWN((1-$I$6)*VLOOKUP($H960,TSギフト商品コード!$A$1:$H$10000,3,0),0)))</f>
        <v/>
      </c>
      <c r="L960" s="185" t="str">
        <f t="shared" si="14"/>
        <v/>
      </c>
      <c r="M960" s="288"/>
      <c r="N960" s="5"/>
      <c r="O960" s="5"/>
      <c r="P960" s="5"/>
      <c r="Q960" s="5"/>
      <c r="R960" s="256"/>
      <c r="S960" s="256"/>
      <c r="T960" s="5"/>
      <c r="U960" s="5"/>
      <c r="V960" s="265"/>
      <c r="W960" s="34"/>
      <c r="X960" s="211" t="str">
        <f>IF($H960="","",IF(EXACT(ASC(VLOOKUP($H960,TSギフト商品コード!$A$2:$H$10000,8,0)),1),VLOOKUP($H960,TSギフト商品コード!$A$2:$H$10000,4,0),IF($I$6=0%,VLOOKUP($H960,TSギフト商品コード!$A$2:$H$10000,4,0),IF($I$6=3%,VLOOKUP($H960,TSギフト商品コード!$A$2:$H$10000,5,0),IF($I$6=5%,VLOOKUP($H960,TSギフト商品コード!$A$2:$H$10000,6,0),IF($I$6=10%,VLOOKUP($H960,TSギフト商品コード!$A$2:$H$10000,7,0),""))))))</f>
        <v/>
      </c>
      <c r="Y960" s="34"/>
      <c r="Z960" s="34"/>
      <c r="AA960" s="34"/>
      <c r="AB960" s="34"/>
      <c r="AC960" s="34"/>
      <c r="AD960" s="34"/>
      <c r="AE960" s="34"/>
      <c r="AF960" s="34"/>
      <c r="AG960" s="34"/>
      <c r="AH960" s="34"/>
      <c r="AI960" s="34"/>
      <c r="AJ960" s="34"/>
      <c r="AK960" s="34"/>
      <c r="AL960" s="34"/>
      <c r="AM960" s="34"/>
      <c r="AN960" s="34"/>
      <c r="AO960" s="34"/>
      <c r="AP960" s="34"/>
      <c r="AQ960" s="34"/>
      <c r="AR960" s="34"/>
      <c r="AS960" s="34"/>
      <c r="AT960" s="34"/>
      <c r="AU960" s="34"/>
      <c r="AV960" s="34"/>
      <c r="AW960" s="34"/>
      <c r="AX960" s="34"/>
      <c r="AY960" s="34"/>
      <c r="AZ960" s="34"/>
      <c r="BA960" s="34"/>
      <c r="BB960" s="34"/>
      <c r="BC960" s="34"/>
      <c r="BD960" s="34"/>
      <c r="BE960" s="34"/>
      <c r="BF960" s="34"/>
      <c r="BG960" s="34"/>
      <c r="BH960" s="34"/>
      <c r="BI960" s="34"/>
    </row>
    <row r="961" spans="1:61" s="183" customFormat="1" ht="20.100000000000001" customHeight="1" x14ac:dyDescent="0.15">
      <c r="A961" s="213">
        <v>951</v>
      </c>
      <c r="B961" s="136"/>
      <c r="C961" s="258"/>
      <c r="D961" s="258"/>
      <c r="E961" s="258"/>
      <c r="F961" s="258"/>
      <c r="G961" s="4"/>
      <c r="H961" s="5"/>
      <c r="I961" s="212"/>
      <c r="J961" s="254" t="str">
        <f>IF($H961="","",VLOOKUP($H961,TSギフト商品コード!$A$1:$H$10000,2,0))</f>
        <v/>
      </c>
      <c r="K961" s="184" t="str">
        <f>IF($H961="","",IF(EXACT(ASC(VLOOKUP($H961,TSギフト商品コード!$A$1:$H$10000,8,0)),1),VLOOKUP($H961,TSギフト商品コード!$A$1:$H$10000,3,0),ROUNDDOWN((1-$I$6)*VLOOKUP($H961,TSギフト商品コード!$A$1:$H$10000,3,0),0)))</f>
        <v/>
      </c>
      <c r="L961" s="185" t="str">
        <f t="shared" si="14"/>
        <v/>
      </c>
      <c r="M961" s="288"/>
      <c r="N961" s="5"/>
      <c r="O961" s="5"/>
      <c r="P961" s="5"/>
      <c r="Q961" s="5"/>
      <c r="R961" s="256"/>
      <c r="S961" s="256"/>
      <c r="T961" s="5"/>
      <c r="U961" s="5"/>
      <c r="V961" s="265"/>
      <c r="W961" s="34"/>
      <c r="X961" s="211" t="str">
        <f>IF($H961="","",IF(EXACT(ASC(VLOOKUP($H961,TSギフト商品コード!$A$2:$H$10000,8,0)),1),VLOOKUP($H961,TSギフト商品コード!$A$2:$H$10000,4,0),IF($I$6=0%,VLOOKUP($H961,TSギフト商品コード!$A$2:$H$10000,4,0),IF($I$6=3%,VLOOKUP($H961,TSギフト商品コード!$A$2:$H$10000,5,0),IF($I$6=5%,VLOOKUP($H961,TSギフト商品コード!$A$2:$H$10000,6,0),IF($I$6=10%,VLOOKUP($H961,TSギフト商品コード!$A$2:$H$10000,7,0),""))))))</f>
        <v/>
      </c>
      <c r="Y961" s="34"/>
      <c r="Z961" s="34"/>
      <c r="AA961" s="34"/>
      <c r="AB961" s="34"/>
      <c r="AC961" s="34"/>
      <c r="AD961" s="34"/>
      <c r="AE961" s="34"/>
      <c r="AF961" s="34"/>
      <c r="AG961" s="34"/>
      <c r="AH961" s="34"/>
      <c r="AI961" s="34"/>
      <c r="AJ961" s="34"/>
      <c r="AK961" s="34"/>
      <c r="AL961" s="34"/>
      <c r="AM961" s="34"/>
      <c r="AN961" s="34"/>
      <c r="AO961" s="34"/>
      <c r="AP961" s="34"/>
      <c r="AQ961" s="34"/>
      <c r="AR961" s="34"/>
      <c r="AS961" s="34"/>
      <c r="AT961" s="34"/>
      <c r="AU961" s="34"/>
      <c r="AV961" s="34"/>
      <c r="AW961" s="34"/>
      <c r="AX961" s="34"/>
      <c r="AY961" s="34"/>
      <c r="AZ961" s="34"/>
      <c r="BA961" s="34"/>
      <c r="BB961" s="34"/>
      <c r="BC961" s="34"/>
      <c r="BD961" s="34"/>
      <c r="BE961" s="34"/>
      <c r="BF961" s="34"/>
      <c r="BG961" s="34"/>
      <c r="BH961" s="34"/>
      <c r="BI961" s="34"/>
    </row>
    <row r="962" spans="1:61" s="183" customFormat="1" ht="20.100000000000001" customHeight="1" x14ac:dyDescent="0.15">
      <c r="A962" s="213">
        <v>952</v>
      </c>
      <c r="B962" s="136"/>
      <c r="C962" s="258"/>
      <c r="D962" s="258"/>
      <c r="E962" s="258"/>
      <c r="F962" s="258"/>
      <c r="G962" s="4"/>
      <c r="H962" s="5"/>
      <c r="I962" s="212"/>
      <c r="J962" s="254" t="str">
        <f>IF($H962="","",VLOOKUP($H962,TSギフト商品コード!$A$1:$H$10000,2,0))</f>
        <v/>
      </c>
      <c r="K962" s="184" t="str">
        <f>IF($H962="","",IF(EXACT(ASC(VLOOKUP($H962,TSギフト商品コード!$A$1:$H$10000,8,0)),1),VLOOKUP($H962,TSギフト商品コード!$A$1:$H$10000,3,0),ROUNDDOWN((1-$I$6)*VLOOKUP($H962,TSギフト商品コード!$A$1:$H$10000,3,0),0)))</f>
        <v/>
      </c>
      <c r="L962" s="185" t="str">
        <f t="shared" si="14"/>
        <v/>
      </c>
      <c r="M962" s="288"/>
      <c r="N962" s="5"/>
      <c r="O962" s="5"/>
      <c r="P962" s="5"/>
      <c r="Q962" s="5"/>
      <c r="R962" s="256"/>
      <c r="S962" s="256"/>
      <c r="T962" s="5"/>
      <c r="U962" s="5"/>
      <c r="V962" s="265"/>
      <c r="W962" s="34"/>
      <c r="X962" s="211" t="str">
        <f>IF($H962="","",IF(EXACT(ASC(VLOOKUP($H962,TSギフト商品コード!$A$2:$H$10000,8,0)),1),VLOOKUP($H962,TSギフト商品コード!$A$2:$H$10000,4,0),IF($I$6=0%,VLOOKUP($H962,TSギフト商品コード!$A$2:$H$10000,4,0),IF($I$6=3%,VLOOKUP($H962,TSギフト商品コード!$A$2:$H$10000,5,0),IF($I$6=5%,VLOOKUP($H962,TSギフト商品コード!$A$2:$H$10000,6,0),IF($I$6=10%,VLOOKUP($H962,TSギフト商品コード!$A$2:$H$10000,7,0),""))))))</f>
        <v/>
      </c>
      <c r="Y962" s="34"/>
      <c r="Z962" s="34"/>
      <c r="AA962" s="34"/>
      <c r="AB962" s="34"/>
      <c r="AC962" s="34"/>
      <c r="AD962" s="34"/>
      <c r="AE962" s="34"/>
      <c r="AF962" s="34"/>
      <c r="AG962" s="34"/>
      <c r="AH962" s="34"/>
      <c r="AI962" s="34"/>
      <c r="AJ962" s="34"/>
      <c r="AK962" s="34"/>
      <c r="AL962" s="34"/>
      <c r="AM962" s="34"/>
      <c r="AN962" s="34"/>
      <c r="AO962" s="34"/>
      <c r="AP962" s="34"/>
      <c r="AQ962" s="34"/>
      <c r="AR962" s="34"/>
      <c r="AS962" s="34"/>
      <c r="AT962" s="34"/>
      <c r="AU962" s="34"/>
      <c r="AV962" s="34"/>
      <c r="AW962" s="34"/>
      <c r="AX962" s="34"/>
      <c r="AY962" s="34"/>
      <c r="AZ962" s="34"/>
      <c r="BA962" s="34"/>
      <c r="BB962" s="34"/>
      <c r="BC962" s="34"/>
      <c r="BD962" s="34"/>
      <c r="BE962" s="34"/>
      <c r="BF962" s="34"/>
      <c r="BG962" s="34"/>
      <c r="BH962" s="34"/>
      <c r="BI962" s="34"/>
    </row>
    <row r="963" spans="1:61" s="183" customFormat="1" ht="20.100000000000001" customHeight="1" x14ac:dyDescent="0.15">
      <c r="A963" s="213">
        <v>953</v>
      </c>
      <c r="B963" s="136"/>
      <c r="C963" s="258"/>
      <c r="D963" s="258"/>
      <c r="E963" s="258"/>
      <c r="F963" s="258"/>
      <c r="G963" s="4"/>
      <c r="H963" s="5"/>
      <c r="I963" s="212"/>
      <c r="J963" s="254" t="str">
        <f>IF($H963="","",VLOOKUP($H963,TSギフト商品コード!$A$1:$H$10000,2,0))</f>
        <v/>
      </c>
      <c r="K963" s="184" t="str">
        <f>IF($H963="","",IF(EXACT(ASC(VLOOKUP($H963,TSギフト商品コード!$A$1:$H$10000,8,0)),1),VLOOKUP($H963,TSギフト商品コード!$A$1:$H$10000,3,0),ROUNDDOWN((1-$I$6)*VLOOKUP($H963,TSギフト商品コード!$A$1:$H$10000,3,0),0)))</f>
        <v/>
      </c>
      <c r="L963" s="185" t="str">
        <f t="shared" si="14"/>
        <v/>
      </c>
      <c r="M963" s="288"/>
      <c r="N963" s="5"/>
      <c r="O963" s="5"/>
      <c r="P963" s="5"/>
      <c r="Q963" s="5"/>
      <c r="R963" s="256"/>
      <c r="S963" s="256"/>
      <c r="T963" s="5"/>
      <c r="U963" s="5"/>
      <c r="V963" s="265"/>
      <c r="W963" s="34"/>
      <c r="X963" s="211" t="str">
        <f>IF($H963="","",IF(EXACT(ASC(VLOOKUP($H963,TSギフト商品コード!$A$2:$H$10000,8,0)),1),VLOOKUP($H963,TSギフト商品コード!$A$2:$H$10000,4,0),IF($I$6=0%,VLOOKUP($H963,TSギフト商品コード!$A$2:$H$10000,4,0),IF($I$6=3%,VLOOKUP($H963,TSギフト商品コード!$A$2:$H$10000,5,0),IF($I$6=5%,VLOOKUP($H963,TSギフト商品コード!$A$2:$H$10000,6,0),IF($I$6=10%,VLOOKUP($H963,TSギフト商品コード!$A$2:$H$10000,7,0),""))))))</f>
        <v/>
      </c>
      <c r="Y963" s="34"/>
      <c r="Z963" s="34"/>
      <c r="AA963" s="34"/>
      <c r="AB963" s="34"/>
      <c r="AC963" s="34"/>
      <c r="AD963" s="34"/>
      <c r="AE963" s="34"/>
      <c r="AF963" s="34"/>
      <c r="AG963" s="34"/>
      <c r="AH963" s="34"/>
      <c r="AI963" s="34"/>
      <c r="AJ963" s="34"/>
      <c r="AK963" s="34"/>
      <c r="AL963" s="34"/>
      <c r="AM963" s="34"/>
      <c r="AN963" s="34"/>
      <c r="AO963" s="34"/>
      <c r="AP963" s="34"/>
      <c r="AQ963" s="34"/>
      <c r="AR963" s="34"/>
      <c r="AS963" s="34"/>
      <c r="AT963" s="34"/>
      <c r="AU963" s="34"/>
      <c r="AV963" s="34"/>
      <c r="AW963" s="34"/>
      <c r="AX963" s="34"/>
      <c r="AY963" s="34"/>
      <c r="AZ963" s="34"/>
      <c r="BA963" s="34"/>
      <c r="BB963" s="34"/>
      <c r="BC963" s="34"/>
      <c r="BD963" s="34"/>
      <c r="BE963" s="34"/>
      <c r="BF963" s="34"/>
      <c r="BG963" s="34"/>
      <c r="BH963" s="34"/>
      <c r="BI963" s="34"/>
    </row>
    <row r="964" spans="1:61" s="183" customFormat="1" ht="20.100000000000001" customHeight="1" x14ac:dyDescent="0.15">
      <c r="A964" s="213">
        <v>954</v>
      </c>
      <c r="B964" s="136"/>
      <c r="C964" s="258"/>
      <c r="D964" s="258"/>
      <c r="E964" s="258"/>
      <c r="F964" s="258"/>
      <c r="G964" s="4"/>
      <c r="H964" s="5"/>
      <c r="I964" s="212"/>
      <c r="J964" s="254" t="str">
        <f>IF($H964="","",VLOOKUP($H964,TSギフト商品コード!$A$1:$H$10000,2,0))</f>
        <v/>
      </c>
      <c r="K964" s="184" t="str">
        <f>IF($H964="","",IF(EXACT(ASC(VLOOKUP($H964,TSギフト商品コード!$A$1:$H$10000,8,0)),1),VLOOKUP($H964,TSギフト商品コード!$A$1:$H$10000,3,0),ROUNDDOWN((1-$I$6)*VLOOKUP($H964,TSギフト商品コード!$A$1:$H$10000,3,0),0)))</f>
        <v/>
      </c>
      <c r="L964" s="185" t="str">
        <f t="shared" si="14"/>
        <v/>
      </c>
      <c r="M964" s="288"/>
      <c r="N964" s="5"/>
      <c r="O964" s="5"/>
      <c r="P964" s="5"/>
      <c r="Q964" s="5"/>
      <c r="R964" s="256"/>
      <c r="S964" s="256"/>
      <c r="T964" s="5"/>
      <c r="U964" s="5"/>
      <c r="V964" s="265"/>
      <c r="W964" s="34"/>
      <c r="X964" s="211" t="str">
        <f>IF($H964="","",IF(EXACT(ASC(VLOOKUP($H964,TSギフト商品コード!$A$2:$H$10000,8,0)),1),VLOOKUP($H964,TSギフト商品コード!$A$2:$H$10000,4,0),IF($I$6=0%,VLOOKUP($H964,TSギフト商品コード!$A$2:$H$10000,4,0),IF($I$6=3%,VLOOKUP($H964,TSギフト商品コード!$A$2:$H$10000,5,0),IF($I$6=5%,VLOOKUP($H964,TSギフト商品コード!$A$2:$H$10000,6,0),IF($I$6=10%,VLOOKUP($H964,TSギフト商品コード!$A$2:$H$10000,7,0),""))))))</f>
        <v/>
      </c>
      <c r="Y964" s="34"/>
      <c r="Z964" s="34"/>
      <c r="AA964" s="34"/>
      <c r="AB964" s="34"/>
      <c r="AC964" s="34"/>
      <c r="AD964" s="34"/>
      <c r="AE964" s="34"/>
      <c r="AF964" s="34"/>
      <c r="AG964" s="34"/>
      <c r="AH964" s="34"/>
      <c r="AI964" s="34"/>
      <c r="AJ964" s="34"/>
      <c r="AK964" s="34"/>
      <c r="AL964" s="34"/>
      <c r="AM964" s="34"/>
      <c r="AN964" s="34"/>
      <c r="AO964" s="34"/>
      <c r="AP964" s="34"/>
      <c r="AQ964" s="34"/>
      <c r="AR964" s="34"/>
      <c r="AS964" s="34"/>
      <c r="AT964" s="34"/>
      <c r="AU964" s="34"/>
      <c r="AV964" s="34"/>
      <c r="AW964" s="34"/>
      <c r="AX964" s="34"/>
      <c r="AY964" s="34"/>
      <c r="AZ964" s="34"/>
      <c r="BA964" s="34"/>
      <c r="BB964" s="34"/>
      <c r="BC964" s="34"/>
      <c r="BD964" s="34"/>
      <c r="BE964" s="34"/>
      <c r="BF964" s="34"/>
      <c r="BG964" s="34"/>
      <c r="BH964" s="34"/>
      <c r="BI964" s="34"/>
    </row>
    <row r="965" spans="1:61" s="183" customFormat="1" ht="20.100000000000001" customHeight="1" x14ac:dyDescent="0.15">
      <c r="A965" s="213">
        <v>955</v>
      </c>
      <c r="B965" s="136"/>
      <c r="C965" s="258"/>
      <c r="D965" s="258"/>
      <c r="E965" s="258"/>
      <c r="F965" s="258"/>
      <c r="G965" s="4"/>
      <c r="H965" s="5"/>
      <c r="I965" s="212"/>
      <c r="J965" s="254" t="str">
        <f>IF($H965="","",VLOOKUP($H965,TSギフト商品コード!$A$1:$H$10000,2,0))</f>
        <v/>
      </c>
      <c r="K965" s="184" t="str">
        <f>IF($H965="","",IF(EXACT(ASC(VLOOKUP($H965,TSギフト商品コード!$A$1:$H$10000,8,0)),1),VLOOKUP($H965,TSギフト商品コード!$A$1:$H$10000,3,0),ROUNDDOWN((1-$I$6)*VLOOKUP($H965,TSギフト商品コード!$A$1:$H$10000,3,0),0)))</f>
        <v/>
      </c>
      <c r="L965" s="185" t="str">
        <f t="shared" si="14"/>
        <v/>
      </c>
      <c r="M965" s="288"/>
      <c r="N965" s="5"/>
      <c r="O965" s="5"/>
      <c r="P965" s="5"/>
      <c r="Q965" s="5"/>
      <c r="R965" s="256"/>
      <c r="S965" s="256"/>
      <c r="T965" s="5"/>
      <c r="U965" s="5"/>
      <c r="V965" s="265"/>
      <c r="W965" s="34"/>
      <c r="X965" s="211" t="str">
        <f>IF($H965="","",IF(EXACT(ASC(VLOOKUP($H965,TSギフト商品コード!$A$2:$H$10000,8,0)),1),VLOOKUP($H965,TSギフト商品コード!$A$2:$H$10000,4,0),IF($I$6=0%,VLOOKUP($H965,TSギフト商品コード!$A$2:$H$10000,4,0),IF($I$6=3%,VLOOKUP($H965,TSギフト商品コード!$A$2:$H$10000,5,0),IF($I$6=5%,VLOOKUP($H965,TSギフト商品コード!$A$2:$H$10000,6,0),IF($I$6=10%,VLOOKUP($H965,TSギフト商品コード!$A$2:$H$10000,7,0),""))))))</f>
        <v/>
      </c>
      <c r="Y965" s="34"/>
      <c r="Z965" s="34"/>
      <c r="AA965" s="34"/>
      <c r="AB965" s="34"/>
      <c r="AC965" s="34"/>
      <c r="AD965" s="34"/>
      <c r="AE965" s="34"/>
      <c r="AF965" s="34"/>
      <c r="AG965" s="34"/>
      <c r="AH965" s="34"/>
      <c r="AI965" s="34"/>
      <c r="AJ965" s="34"/>
      <c r="AK965" s="34"/>
      <c r="AL965" s="34"/>
      <c r="AM965" s="34"/>
      <c r="AN965" s="34"/>
      <c r="AO965" s="34"/>
      <c r="AP965" s="34"/>
      <c r="AQ965" s="34"/>
      <c r="AR965" s="34"/>
      <c r="AS965" s="34"/>
      <c r="AT965" s="34"/>
      <c r="AU965" s="34"/>
      <c r="AV965" s="34"/>
      <c r="AW965" s="34"/>
      <c r="AX965" s="34"/>
      <c r="AY965" s="34"/>
      <c r="AZ965" s="34"/>
      <c r="BA965" s="34"/>
      <c r="BB965" s="34"/>
      <c r="BC965" s="34"/>
      <c r="BD965" s="34"/>
      <c r="BE965" s="34"/>
      <c r="BF965" s="34"/>
      <c r="BG965" s="34"/>
      <c r="BH965" s="34"/>
      <c r="BI965" s="34"/>
    </row>
    <row r="966" spans="1:61" s="183" customFormat="1" ht="20.100000000000001" customHeight="1" x14ac:dyDescent="0.15">
      <c r="A966" s="213">
        <v>956</v>
      </c>
      <c r="B966" s="136"/>
      <c r="C966" s="258"/>
      <c r="D966" s="258"/>
      <c r="E966" s="258"/>
      <c r="F966" s="258"/>
      <c r="G966" s="4"/>
      <c r="H966" s="5"/>
      <c r="I966" s="212"/>
      <c r="J966" s="254" t="str">
        <f>IF($H966="","",VLOOKUP($H966,TSギフト商品コード!$A$1:$H$10000,2,0))</f>
        <v/>
      </c>
      <c r="K966" s="184" t="str">
        <f>IF($H966="","",IF(EXACT(ASC(VLOOKUP($H966,TSギフト商品コード!$A$1:$H$10000,8,0)),1),VLOOKUP($H966,TSギフト商品コード!$A$1:$H$10000,3,0),ROUNDDOWN((1-$I$6)*VLOOKUP($H966,TSギフト商品コード!$A$1:$H$10000,3,0),0)))</f>
        <v/>
      </c>
      <c r="L966" s="185" t="str">
        <f t="shared" si="14"/>
        <v/>
      </c>
      <c r="M966" s="288"/>
      <c r="N966" s="5"/>
      <c r="O966" s="5"/>
      <c r="P966" s="5"/>
      <c r="Q966" s="5"/>
      <c r="R966" s="256"/>
      <c r="S966" s="256"/>
      <c r="T966" s="5"/>
      <c r="U966" s="5"/>
      <c r="V966" s="265"/>
      <c r="W966" s="34"/>
      <c r="X966" s="211" t="str">
        <f>IF($H966="","",IF(EXACT(ASC(VLOOKUP($H966,TSギフト商品コード!$A$2:$H$10000,8,0)),1),VLOOKUP($H966,TSギフト商品コード!$A$2:$H$10000,4,0),IF($I$6=0%,VLOOKUP($H966,TSギフト商品コード!$A$2:$H$10000,4,0),IF($I$6=3%,VLOOKUP($H966,TSギフト商品コード!$A$2:$H$10000,5,0),IF($I$6=5%,VLOOKUP($H966,TSギフト商品コード!$A$2:$H$10000,6,0),IF($I$6=10%,VLOOKUP($H966,TSギフト商品コード!$A$2:$H$10000,7,0),""))))))</f>
        <v/>
      </c>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c r="BG966" s="34"/>
      <c r="BH966" s="34"/>
      <c r="BI966" s="34"/>
    </row>
    <row r="967" spans="1:61" s="183" customFormat="1" ht="20.100000000000001" customHeight="1" x14ac:dyDescent="0.15">
      <c r="A967" s="213">
        <v>957</v>
      </c>
      <c r="B967" s="136"/>
      <c r="C967" s="258"/>
      <c r="D967" s="258"/>
      <c r="E967" s="258"/>
      <c r="F967" s="258"/>
      <c r="G967" s="4"/>
      <c r="H967" s="5"/>
      <c r="I967" s="212"/>
      <c r="J967" s="254" t="str">
        <f>IF($H967="","",VLOOKUP($H967,TSギフト商品コード!$A$1:$H$10000,2,0))</f>
        <v/>
      </c>
      <c r="K967" s="184" t="str">
        <f>IF($H967="","",IF(EXACT(ASC(VLOOKUP($H967,TSギフト商品コード!$A$1:$H$10000,8,0)),1),VLOOKUP($H967,TSギフト商品コード!$A$1:$H$10000,3,0),ROUNDDOWN((1-$I$6)*VLOOKUP($H967,TSギフト商品コード!$A$1:$H$10000,3,0),0)))</f>
        <v/>
      </c>
      <c r="L967" s="185" t="str">
        <f t="shared" si="14"/>
        <v/>
      </c>
      <c r="M967" s="288"/>
      <c r="N967" s="5"/>
      <c r="O967" s="5"/>
      <c r="P967" s="5"/>
      <c r="Q967" s="5"/>
      <c r="R967" s="256"/>
      <c r="S967" s="256"/>
      <c r="T967" s="5"/>
      <c r="U967" s="5"/>
      <c r="V967" s="265"/>
      <c r="W967" s="34"/>
      <c r="X967" s="211" t="str">
        <f>IF($H967="","",IF(EXACT(ASC(VLOOKUP($H967,TSギフト商品コード!$A$2:$H$10000,8,0)),1),VLOOKUP($H967,TSギフト商品コード!$A$2:$H$10000,4,0),IF($I$6=0%,VLOOKUP($H967,TSギフト商品コード!$A$2:$H$10000,4,0),IF($I$6=3%,VLOOKUP($H967,TSギフト商品コード!$A$2:$H$10000,5,0),IF($I$6=5%,VLOOKUP($H967,TSギフト商品コード!$A$2:$H$10000,6,0),IF($I$6=10%,VLOOKUP($H967,TSギフト商品コード!$A$2:$H$10000,7,0),""))))))</f>
        <v/>
      </c>
      <c r="Y967" s="34"/>
      <c r="Z967" s="34"/>
      <c r="AA967" s="34"/>
      <c r="AB967" s="34"/>
      <c r="AC967" s="34"/>
      <c r="AD967" s="34"/>
      <c r="AE967" s="34"/>
      <c r="AF967" s="34"/>
      <c r="AG967" s="34"/>
      <c r="AH967" s="34"/>
      <c r="AI967" s="34"/>
      <c r="AJ967" s="34"/>
      <c r="AK967" s="34"/>
      <c r="AL967" s="34"/>
      <c r="AM967" s="34"/>
      <c r="AN967" s="34"/>
      <c r="AO967" s="34"/>
      <c r="AP967" s="34"/>
      <c r="AQ967" s="34"/>
      <c r="AR967" s="34"/>
      <c r="AS967" s="34"/>
      <c r="AT967" s="34"/>
      <c r="AU967" s="34"/>
      <c r="AV967" s="34"/>
      <c r="AW967" s="34"/>
      <c r="AX967" s="34"/>
      <c r="AY967" s="34"/>
      <c r="AZ967" s="34"/>
      <c r="BA967" s="34"/>
      <c r="BB967" s="34"/>
      <c r="BC967" s="34"/>
      <c r="BD967" s="34"/>
      <c r="BE967" s="34"/>
      <c r="BF967" s="34"/>
      <c r="BG967" s="34"/>
      <c r="BH967" s="34"/>
      <c r="BI967" s="34"/>
    </row>
    <row r="968" spans="1:61" s="183" customFormat="1" ht="20.100000000000001" customHeight="1" x14ac:dyDescent="0.15">
      <c r="A968" s="213">
        <v>958</v>
      </c>
      <c r="B968" s="136"/>
      <c r="C968" s="258"/>
      <c r="D968" s="258"/>
      <c r="E968" s="258"/>
      <c r="F968" s="258"/>
      <c r="G968" s="4"/>
      <c r="H968" s="5"/>
      <c r="I968" s="212"/>
      <c r="J968" s="254" t="str">
        <f>IF($H968="","",VLOOKUP($H968,TSギフト商品コード!$A$1:$H$10000,2,0))</f>
        <v/>
      </c>
      <c r="K968" s="184" t="str">
        <f>IF($H968="","",IF(EXACT(ASC(VLOOKUP($H968,TSギフト商品コード!$A$1:$H$10000,8,0)),1),VLOOKUP($H968,TSギフト商品コード!$A$1:$H$10000,3,0),ROUNDDOWN((1-$I$6)*VLOOKUP($H968,TSギフト商品コード!$A$1:$H$10000,3,0),0)))</f>
        <v/>
      </c>
      <c r="L968" s="185" t="str">
        <f t="shared" si="14"/>
        <v/>
      </c>
      <c r="M968" s="288"/>
      <c r="N968" s="5"/>
      <c r="O968" s="5"/>
      <c r="P968" s="5"/>
      <c r="Q968" s="5"/>
      <c r="R968" s="256"/>
      <c r="S968" s="256"/>
      <c r="T968" s="5"/>
      <c r="U968" s="5"/>
      <c r="V968" s="265"/>
      <c r="W968" s="34"/>
      <c r="X968" s="211" t="str">
        <f>IF($H968="","",IF(EXACT(ASC(VLOOKUP($H968,TSギフト商品コード!$A$2:$H$10000,8,0)),1),VLOOKUP($H968,TSギフト商品コード!$A$2:$H$10000,4,0),IF($I$6=0%,VLOOKUP($H968,TSギフト商品コード!$A$2:$H$10000,4,0),IF($I$6=3%,VLOOKUP($H968,TSギフト商品コード!$A$2:$H$10000,5,0),IF($I$6=5%,VLOOKUP($H968,TSギフト商品コード!$A$2:$H$10000,6,0),IF($I$6=10%,VLOOKUP($H968,TSギフト商品コード!$A$2:$H$10000,7,0),""))))))</f>
        <v/>
      </c>
      <c r="Y968" s="34"/>
      <c r="Z968" s="34"/>
      <c r="AA968" s="34"/>
      <c r="AB968" s="34"/>
      <c r="AC968" s="34"/>
      <c r="AD968" s="34"/>
      <c r="AE968" s="34"/>
      <c r="AF968" s="34"/>
      <c r="AG968" s="34"/>
      <c r="AH968" s="34"/>
      <c r="AI968" s="34"/>
      <c r="AJ968" s="34"/>
      <c r="AK968" s="34"/>
      <c r="AL968" s="34"/>
      <c r="AM968" s="34"/>
      <c r="AN968" s="34"/>
      <c r="AO968" s="34"/>
      <c r="AP968" s="34"/>
      <c r="AQ968" s="34"/>
      <c r="AR968" s="34"/>
      <c r="AS968" s="34"/>
      <c r="AT968" s="34"/>
      <c r="AU968" s="34"/>
      <c r="AV968" s="34"/>
      <c r="AW968" s="34"/>
      <c r="AX968" s="34"/>
      <c r="AY968" s="34"/>
      <c r="AZ968" s="34"/>
      <c r="BA968" s="34"/>
      <c r="BB968" s="34"/>
      <c r="BC968" s="34"/>
      <c r="BD968" s="34"/>
      <c r="BE968" s="34"/>
      <c r="BF968" s="34"/>
      <c r="BG968" s="34"/>
      <c r="BH968" s="34"/>
      <c r="BI968" s="34"/>
    </row>
    <row r="969" spans="1:61" s="183" customFormat="1" ht="20.100000000000001" customHeight="1" x14ac:dyDescent="0.15">
      <c r="A969" s="213">
        <v>959</v>
      </c>
      <c r="B969" s="136"/>
      <c r="C969" s="258"/>
      <c r="D969" s="258"/>
      <c r="E969" s="258"/>
      <c r="F969" s="258"/>
      <c r="G969" s="4"/>
      <c r="H969" s="5"/>
      <c r="I969" s="212"/>
      <c r="J969" s="254" t="str">
        <f>IF($H969="","",VLOOKUP($H969,TSギフト商品コード!$A$1:$H$10000,2,0))</f>
        <v/>
      </c>
      <c r="K969" s="184" t="str">
        <f>IF($H969="","",IF(EXACT(ASC(VLOOKUP($H969,TSギフト商品コード!$A$1:$H$10000,8,0)),1),VLOOKUP($H969,TSギフト商品コード!$A$1:$H$10000,3,0),ROUNDDOWN((1-$I$6)*VLOOKUP($H969,TSギフト商品コード!$A$1:$H$10000,3,0),0)))</f>
        <v/>
      </c>
      <c r="L969" s="185" t="str">
        <f t="shared" si="14"/>
        <v/>
      </c>
      <c r="M969" s="288"/>
      <c r="N969" s="5"/>
      <c r="O969" s="5"/>
      <c r="P969" s="5"/>
      <c r="Q969" s="5"/>
      <c r="R969" s="256"/>
      <c r="S969" s="256"/>
      <c r="T969" s="5"/>
      <c r="U969" s="5"/>
      <c r="V969" s="265"/>
      <c r="W969" s="34"/>
      <c r="X969" s="211" t="str">
        <f>IF($H969="","",IF(EXACT(ASC(VLOOKUP($H969,TSギフト商品コード!$A$2:$H$10000,8,0)),1),VLOOKUP($H969,TSギフト商品コード!$A$2:$H$10000,4,0),IF($I$6=0%,VLOOKUP($H969,TSギフト商品コード!$A$2:$H$10000,4,0),IF($I$6=3%,VLOOKUP($H969,TSギフト商品コード!$A$2:$H$10000,5,0),IF($I$6=5%,VLOOKUP($H969,TSギフト商品コード!$A$2:$H$10000,6,0),IF($I$6=10%,VLOOKUP($H969,TSギフト商品コード!$A$2:$H$10000,7,0),""))))))</f>
        <v/>
      </c>
      <c r="Y969" s="34"/>
      <c r="Z969" s="34"/>
      <c r="AA969" s="34"/>
      <c r="AB969" s="34"/>
      <c r="AC969" s="34"/>
      <c r="AD969" s="34"/>
      <c r="AE969" s="34"/>
      <c r="AF969" s="34"/>
      <c r="AG969" s="34"/>
      <c r="AH969" s="34"/>
      <c r="AI969" s="34"/>
      <c r="AJ969" s="34"/>
      <c r="AK969" s="34"/>
      <c r="AL969" s="34"/>
      <c r="AM969" s="34"/>
      <c r="AN969" s="34"/>
      <c r="AO969" s="34"/>
      <c r="AP969" s="34"/>
      <c r="AQ969" s="34"/>
      <c r="AR969" s="34"/>
      <c r="AS969" s="34"/>
      <c r="AT969" s="34"/>
      <c r="AU969" s="34"/>
      <c r="AV969" s="34"/>
      <c r="AW969" s="34"/>
      <c r="AX969" s="34"/>
      <c r="AY969" s="34"/>
      <c r="AZ969" s="34"/>
      <c r="BA969" s="34"/>
      <c r="BB969" s="34"/>
      <c r="BC969" s="34"/>
      <c r="BD969" s="34"/>
      <c r="BE969" s="34"/>
      <c r="BF969" s="34"/>
      <c r="BG969" s="34"/>
      <c r="BH969" s="34"/>
      <c r="BI969" s="34"/>
    </row>
    <row r="970" spans="1:61" s="183" customFormat="1" ht="20.100000000000001" customHeight="1" x14ac:dyDescent="0.15">
      <c r="A970" s="213">
        <v>960</v>
      </c>
      <c r="B970" s="136"/>
      <c r="C970" s="258"/>
      <c r="D970" s="258"/>
      <c r="E970" s="258"/>
      <c r="F970" s="258"/>
      <c r="G970" s="4"/>
      <c r="H970" s="5"/>
      <c r="I970" s="212"/>
      <c r="J970" s="254" t="str">
        <f>IF($H970="","",VLOOKUP($H970,TSギフト商品コード!$A$1:$H$10000,2,0))</f>
        <v/>
      </c>
      <c r="K970" s="184" t="str">
        <f>IF($H970="","",IF(EXACT(ASC(VLOOKUP($H970,TSギフト商品コード!$A$1:$H$10000,8,0)),1),VLOOKUP($H970,TSギフト商品コード!$A$1:$H$10000,3,0),ROUNDDOWN((1-$I$6)*VLOOKUP($H970,TSギフト商品コード!$A$1:$H$10000,3,0),0)))</f>
        <v/>
      </c>
      <c r="L970" s="185" t="str">
        <f t="shared" si="14"/>
        <v/>
      </c>
      <c r="M970" s="288"/>
      <c r="N970" s="5"/>
      <c r="O970" s="5"/>
      <c r="P970" s="5"/>
      <c r="Q970" s="5"/>
      <c r="R970" s="256"/>
      <c r="S970" s="256"/>
      <c r="T970" s="5"/>
      <c r="U970" s="5"/>
      <c r="V970" s="265"/>
      <c r="W970" s="34"/>
      <c r="X970" s="211" t="str">
        <f>IF($H970="","",IF(EXACT(ASC(VLOOKUP($H970,TSギフト商品コード!$A$2:$H$10000,8,0)),1),VLOOKUP($H970,TSギフト商品コード!$A$2:$H$10000,4,0),IF($I$6=0%,VLOOKUP($H970,TSギフト商品コード!$A$2:$H$10000,4,0),IF($I$6=3%,VLOOKUP($H970,TSギフト商品コード!$A$2:$H$10000,5,0),IF($I$6=5%,VLOOKUP($H970,TSギフト商品コード!$A$2:$H$10000,6,0),IF($I$6=10%,VLOOKUP($H970,TSギフト商品コード!$A$2:$H$10000,7,0),""))))))</f>
        <v/>
      </c>
      <c r="Y970" s="34"/>
      <c r="Z970" s="34"/>
      <c r="AA970" s="34"/>
      <c r="AB970" s="34"/>
      <c r="AC970" s="34"/>
      <c r="AD970" s="34"/>
      <c r="AE970" s="34"/>
      <c r="AF970" s="34"/>
      <c r="AG970" s="34"/>
      <c r="AH970" s="34"/>
      <c r="AI970" s="34"/>
      <c r="AJ970" s="34"/>
      <c r="AK970" s="34"/>
      <c r="AL970" s="34"/>
      <c r="AM970" s="34"/>
      <c r="AN970" s="34"/>
      <c r="AO970" s="34"/>
      <c r="AP970" s="34"/>
      <c r="AQ970" s="34"/>
      <c r="AR970" s="34"/>
      <c r="AS970" s="34"/>
      <c r="AT970" s="34"/>
      <c r="AU970" s="34"/>
      <c r="AV970" s="34"/>
      <c r="AW970" s="34"/>
      <c r="AX970" s="34"/>
      <c r="AY970" s="34"/>
      <c r="AZ970" s="34"/>
      <c r="BA970" s="34"/>
      <c r="BB970" s="34"/>
      <c r="BC970" s="34"/>
      <c r="BD970" s="34"/>
      <c r="BE970" s="34"/>
      <c r="BF970" s="34"/>
      <c r="BG970" s="34"/>
      <c r="BH970" s="34"/>
      <c r="BI970" s="34"/>
    </row>
    <row r="971" spans="1:61" s="183" customFormat="1" ht="20.100000000000001" customHeight="1" x14ac:dyDescent="0.15">
      <c r="A971" s="213">
        <v>961</v>
      </c>
      <c r="B971" s="136"/>
      <c r="C971" s="258"/>
      <c r="D971" s="258"/>
      <c r="E971" s="258"/>
      <c r="F971" s="258"/>
      <c r="G971" s="4"/>
      <c r="H971" s="5"/>
      <c r="I971" s="212"/>
      <c r="J971" s="254" t="str">
        <f>IF($H971="","",VLOOKUP($H971,TSギフト商品コード!$A$1:$H$10000,2,0))</f>
        <v/>
      </c>
      <c r="K971" s="184" t="str">
        <f>IF($H971="","",IF(EXACT(ASC(VLOOKUP($H971,TSギフト商品コード!$A$1:$H$10000,8,0)),1),VLOOKUP($H971,TSギフト商品コード!$A$1:$H$10000,3,0),ROUNDDOWN((1-$I$6)*VLOOKUP($H971,TSギフト商品コード!$A$1:$H$10000,3,0),0)))</f>
        <v/>
      </c>
      <c r="L971" s="185" t="str">
        <f t="shared" si="14"/>
        <v/>
      </c>
      <c r="M971" s="288"/>
      <c r="N971" s="5"/>
      <c r="O971" s="5"/>
      <c r="P971" s="5"/>
      <c r="Q971" s="5"/>
      <c r="R971" s="256"/>
      <c r="S971" s="256"/>
      <c r="T971" s="5"/>
      <c r="U971" s="5"/>
      <c r="V971" s="265"/>
      <c r="W971" s="34"/>
      <c r="X971" s="211" t="str">
        <f>IF($H971="","",IF(EXACT(ASC(VLOOKUP($H971,TSギフト商品コード!$A$2:$H$10000,8,0)),1),VLOOKUP($H971,TSギフト商品コード!$A$2:$H$10000,4,0),IF($I$6=0%,VLOOKUP($H971,TSギフト商品コード!$A$2:$H$10000,4,0),IF($I$6=3%,VLOOKUP($H971,TSギフト商品コード!$A$2:$H$10000,5,0),IF($I$6=5%,VLOOKUP($H971,TSギフト商品コード!$A$2:$H$10000,6,0),IF($I$6=10%,VLOOKUP($H971,TSギフト商品コード!$A$2:$H$10000,7,0),""))))))</f>
        <v/>
      </c>
      <c r="Y971" s="34"/>
      <c r="Z971" s="34"/>
      <c r="AA971" s="34"/>
      <c r="AB971" s="34"/>
      <c r="AC971" s="34"/>
      <c r="AD971" s="34"/>
      <c r="AE971" s="34"/>
      <c r="AF971" s="34"/>
      <c r="AG971" s="34"/>
      <c r="AH971" s="34"/>
      <c r="AI971" s="34"/>
      <c r="AJ971" s="34"/>
      <c r="AK971" s="34"/>
      <c r="AL971" s="34"/>
      <c r="AM971" s="34"/>
      <c r="AN971" s="34"/>
      <c r="AO971" s="34"/>
      <c r="AP971" s="34"/>
      <c r="AQ971" s="34"/>
      <c r="AR971" s="34"/>
      <c r="AS971" s="34"/>
      <c r="AT971" s="34"/>
      <c r="AU971" s="34"/>
      <c r="AV971" s="34"/>
      <c r="AW971" s="34"/>
      <c r="AX971" s="34"/>
      <c r="AY971" s="34"/>
      <c r="AZ971" s="34"/>
      <c r="BA971" s="34"/>
      <c r="BB971" s="34"/>
      <c r="BC971" s="34"/>
      <c r="BD971" s="34"/>
      <c r="BE971" s="34"/>
      <c r="BF971" s="34"/>
      <c r="BG971" s="34"/>
      <c r="BH971" s="34"/>
      <c r="BI971" s="34"/>
    </row>
    <row r="972" spans="1:61" s="183" customFormat="1" ht="20.100000000000001" customHeight="1" x14ac:dyDescent="0.15">
      <c r="A972" s="213">
        <v>962</v>
      </c>
      <c r="B972" s="136"/>
      <c r="C972" s="258"/>
      <c r="D972" s="258"/>
      <c r="E972" s="258"/>
      <c r="F972" s="258"/>
      <c r="G972" s="4"/>
      <c r="H972" s="5"/>
      <c r="I972" s="212"/>
      <c r="J972" s="254" t="str">
        <f>IF($H972="","",VLOOKUP($H972,TSギフト商品コード!$A$1:$H$10000,2,0))</f>
        <v/>
      </c>
      <c r="K972" s="184" t="str">
        <f>IF($H972="","",IF(EXACT(ASC(VLOOKUP($H972,TSギフト商品コード!$A$1:$H$10000,8,0)),1),VLOOKUP($H972,TSギフト商品コード!$A$1:$H$10000,3,0),ROUNDDOWN((1-$I$6)*VLOOKUP($H972,TSギフト商品コード!$A$1:$H$10000,3,0),0)))</f>
        <v/>
      </c>
      <c r="L972" s="185" t="str">
        <f t="shared" ref="L972:L1010" si="15">IF(OR($I972="",$K972=""),"",$I972*$K972)</f>
        <v/>
      </c>
      <c r="M972" s="288"/>
      <c r="N972" s="5"/>
      <c r="O972" s="5"/>
      <c r="P972" s="5"/>
      <c r="Q972" s="5"/>
      <c r="R972" s="256"/>
      <c r="S972" s="256"/>
      <c r="T972" s="5"/>
      <c r="U972" s="5"/>
      <c r="V972" s="265"/>
      <c r="W972" s="34"/>
      <c r="X972" s="211" t="str">
        <f>IF($H972="","",IF(EXACT(ASC(VLOOKUP($H972,TSギフト商品コード!$A$2:$H$10000,8,0)),1),VLOOKUP($H972,TSギフト商品コード!$A$2:$H$10000,4,0),IF($I$6=0%,VLOOKUP($H972,TSギフト商品コード!$A$2:$H$10000,4,0),IF($I$6=3%,VLOOKUP($H972,TSギフト商品コード!$A$2:$H$10000,5,0),IF($I$6=5%,VLOOKUP($H972,TSギフト商品コード!$A$2:$H$10000,6,0),IF($I$6=10%,VLOOKUP($H972,TSギフト商品コード!$A$2:$H$10000,7,0),""))))))</f>
        <v/>
      </c>
      <c r="Y972" s="34"/>
      <c r="Z972" s="34"/>
      <c r="AA972" s="34"/>
      <c r="AB972" s="34"/>
      <c r="AC972" s="34"/>
      <c r="AD972" s="34"/>
      <c r="AE972" s="34"/>
      <c r="AF972" s="34"/>
      <c r="AG972" s="34"/>
      <c r="AH972" s="34"/>
      <c r="AI972" s="34"/>
      <c r="AJ972" s="34"/>
      <c r="AK972" s="34"/>
      <c r="AL972" s="34"/>
      <c r="AM972" s="34"/>
      <c r="AN972" s="34"/>
      <c r="AO972" s="34"/>
      <c r="AP972" s="34"/>
      <c r="AQ972" s="34"/>
      <c r="AR972" s="34"/>
      <c r="AS972" s="34"/>
      <c r="AT972" s="34"/>
      <c r="AU972" s="34"/>
      <c r="AV972" s="34"/>
      <c r="AW972" s="34"/>
      <c r="AX972" s="34"/>
      <c r="AY972" s="34"/>
      <c r="AZ972" s="34"/>
      <c r="BA972" s="34"/>
      <c r="BB972" s="34"/>
      <c r="BC972" s="34"/>
      <c r="BD972" s="34"/>
      <c r="BE972" s="34"/>
      <c r="BF972" s="34"/>
      <c r="BG972" s="34"/>
      <c r="BH972" s="34"/>
      <c r="BI972" s="34"/>
    </row>
    <row r="973" spans="1:61" s="183" customFormat="1" ht="20.100000000000001" customHeight="1" x14ac:dyDescent="0.15">
      <c r="A973" s="213">
        <v>963</v>
      </c>
      <c r="B973" s="136"/>
      <c r="C973" s="258"/>
      <c r="D973" s="258"/>
      <c r="E973" s="258"/>
      <c r="F973" s="258"/>
      <c r="G973" s="4"/>
      <c r="H973" s="5"/>
      <c r="I973" s="212"/>
      <c r="J973" s="254" t="str">
        <f>IF($H973="","",VLOOKUP($H973,TSギフト商品コード!$A$1:$H$10000,2,0))</f>
        <v/>
      </c>
      <c r="K973" s="184" t="str">
        <f>IF($H973="","",IF(EXACT(ASC(VLOOKUP($H973,TSギフト商品コード!$A$1:$H$10000,8,0)),1),VLOOKUP($H973,TSギフト商品コード!$A$1:$H$10000,3,0),ROUNDDOWN((1-$I$6)*VLOOKUP($H973,TSギフト商品コード!$A$1:$H$10000,3,0),0)))</f>
        <v/>
      </c>
      <c r="L973" s="185" t="str">
        <f t="shared" si="15"/>
        <v/>
      </c>
      <c r="M973" s="288"/>
      <c r="N973" s="5"/>
      <c r="O973" s="5"/>
      <c r="P973" s="5"/>
      <c r="Q973" s="5"/>
      <c r="R973" s="256"/>
      <c r="S973" s="256"/>
      <c r="T973" s="5"/>
      <c r="U973" s="5"/>
      <c r="V973" s="265"/>
      <c r="W973" s="34"/>
      <c r="X973" s="211" t="str">
        <f>IF($H973="","",IF(EXACT(ASC(VLOOKUP($H973,TSギフト商品コード!$A$2:$H$10000,8,0)),1),VLOOKUP($H973,TSギフト商品コード!$A$2:$H$10000,4,0),IF($I$6=0%,VLOOKUP($H973,TSギフト商品コード!$A$2:$H$10000,4,0),IF($I$6=3%,VLOOKUP($H973,TSギフト商品コード!$A$2:$H$10000,5,0),IF($I$6=5%,VLOOKUP($H973,TSギフト商品コード!$A$2:$H$10000,6,0),IF($I$6=10%,VLOOKUP($H973,TSギフト商品コード!$A$2:$H$10000,7,0),""))))))</f>
        <v/>
      </c>
      <c r="Y973" s="34"/>
      <c r="Z973" s="34"/>
      <c r="AA973" s="34"/>
      <c r="AB973" s="34"/>
      <c r="AC973" s="34"/>
      <c r="AD973" s="34"/>
      <c r="AE973" s="34"/>
      <c r="AF973" s="34"/>
      <c r="AG973" s="34"/>
      <c r="AH973" s="34"/>
      <c r="AI973" s="34"/>
      <c r="AJ973" s="34"/>
      <c r="AK973" s="34"/>
      <c r="AL973" s="34"/>
      <c r="AM973" s="34"/>
      <c r="AN973" s="34"/>
      <c r="AO973" s="34"/>
      <c r="AP973" s="34"/>
      <c r="AQ973" s="34"/>
      <c r="AR973" s="34"/>
      <c r="AS973" s="34"/>
      <c r="AT973" s="34"/>
      <c r="AU973" s="34"/>
      <c r="AV973" s="34"/>
      <c r="AW973" s="34"/>
      <c r="AX973" s="34"/>
      <c r="AY973" s="34"/>
      <c r="AZ973" s="34"/>
      <c r="BA973" s="34"/>
      <c r="BB973" s="34"/>
      <c r="BC973" s="34"/>
      <c r="BD973" s="34"/>
      <c r="BE973" s="34"/>
      <c r="BF973" s="34"/>
      <c r="BG973" s="34"/>
      <c r="BH973" s="34"/>
      <c r="BI973" s="34"/>
    </row>
    <row r="974" spans="1:61" s="183" customFormat="1" ht="20.100000000000001" customHeight="1" x14ac:dyDescent="0.15">
      <c r="A974" s="213">
        <v>964</v>
      </c>
      <c r="B974" s="136"/>
      <c r="C974" s="258"/>
      <c r="D974" s="258"/>
      <c r="E974" s="258"/>
      <c r="F974" s="258"/>
      <c r="G974" s="4"/>
      <c r="H974" s="5"/>
      <c r="I974" s="212"/>
      <c r="J974" s="254" t="str">
        <f>IF($H974="","",VLOOKUP($H974,TSギフト商品コード!$A$1:$H$10000,2,0))</f>
        <v/>
      </c>
      <c r="K974" s="184" t="str">
        <f>IF($H974="","",IF(EXACT(ASC(VLOOKUP($H974,TSギフト商品コード!$A$1:$H$10000,8,0)),1),VLOOKUP($H974,TSギフト商品コード!$A$1:$H$10000,3,0),ROUNDDOWN((1-$I$6)*VLOOKUP($H974,TSギフト商品コード!$A$1:$H$10000,3,0),0)))</f>
        <v/>
      </c>
      <c r="L974" s="185" t="str">
        <f t="shared" si="15"/>
        <v/>
      </c>
      <c r="M974" s="288"/>
      <c r="N974" s="5"/>
      <c r="O974" s="5"/>
      <c r="P974" s="5"/>
      <c r="Q974" s="5"/>
      <c r="R974" s="256"/>
      <c r="S974" s="256"/>
      <c r="T974" s="5"/>
      <c r="U974" s="5"/>
      <c r="V974" s="265"/>
      <c r="W974" s="34"/>
      <c r="X974" s="211" t="str">
        <f>IF($H974="","",IF(EXACT(ASC(VLOOKUP($H974,TSギフト商品コード!$A$2:$H$10000,8,0)),1),VLOOKUP($H974,TSギフト商品コード!$A$2:$H$10000,4,0),IF($I$6=0%,VLOOKUP($H974,TSギフト商品コード!$A$2:$H$10000,4,0),IF($I$6=3%,VLOOKUP($H974,TSギフト商品コード!$A$2:$H$10000,5,0),IF($I$6=5%,VLOOKUP($H974,TSギフト商品コード!$A$2:$H$10000,6,0),IF($I$6=10%,VLOOKUP($H974,TSギフト商品コード!$A$2:$H$10000,7,0),""))))))</f>
        <v/>
      </c>
      <c r="Y974" s="34"/>
      <c r="Z974" s="34"/>
      <c r="AA974" s="34"/>
      <c r="AB974" s="34"/>
      <c r="AC974" s="34"/>
      <c r="AD974" s="34"/>
      <c r="AE974" s="34"/>
      <c r="AF974" s="34"/>
      <c r="AG974" s="34"/>
      <c r="AH974" s="34"/>
      <c r="AI974" s="34"/>
      <c r="AJ974" s="34"/>
      <c r="AK974" s="34"/>
      <c r="AL974" s="34"/>
      <c r="AM974" s="34"/>
      <c r="AN974" s="34"/>
      <c r="AO974" s="34"/>
      <c r="AP974" s="34"/>
      <c r="AQ974" s="34"/>
      <c r="AR974" s="34"/>
      <c r="AS974" s="34"/>
      <c r="AT974" s="34"/>
      <c r="AU974" s="34"/>
      <c r="AV974" s="34"/>
      <c r="AW974" s="34"/>
      <c r="AX974" s="34"/>
      <c r="AY974" s="34"/>
      <c r="AZ974" s="34"/>
      <c r="BA974" s="34"/>
      <c r="BB974" s="34"/>
      <c r="BC974" s="34"/>
      <c r="BD974" s="34"/>
      <c r="BE974" s="34"/>
      <c r="BF974" s="34"/>
      <c r="BG974" s="34"/>
      <c r="BH974" s="34"/>
      <c r="BI974" s="34"/>
    </row>
    <row r="975" spans="1:61" s="183" customFormat="1" ht="20.100000000000001" customHeight="1" x14ac:dyDescent="0.15">
      <c r="A975" s="213">
        <v>965</v>
      </c>
      <c r="B975" s="136"/>
      <c r="C975" s="258"/>
      <c r="D975" s="258"/>
      <c r="E975" s="258"/>
      <c r="F975" s="258"/>
      <c r="G975" s="4"/>
      <c r="H975" s="5"/>
      <c r="I975" s="212"/>
      <c r="J975" s="254" t="str">
        <f>IF($H975="","",VLOOKUP($H975,TSギフト商品コード!$A$1:$H$10000,2,0))</f>
        <v/>
      </c>
      <c r="K975" s="184" t="str">
        <f>IF($H975="","",IF(EXACT(ASC(VLOOKUP($H975,TSギフト商品コード!$A$1:$H$10000,8,0)),1),VLOOKUP($H975,TSギフト商品コード!$A$1:$H$10000,3,0),ROUNDDOWN((1-$I$6)*VLOOKUP($H975,TSギフト商品コード!$A$1:$H$10000,3,0),0)))</f>
        <v/>
      </c>
      <c r="L975" s="185" t="str">
        <f t="shared" si="15"/>
        <v/>
      </c>
      <c r="M975" s="288"/>
      <c r="N975" s="5"/>
      <c r="O975" s="5"/>
      <c r="P975" s="5"/>
      <c r="Q975" s="5"/>
      <c r="R975" s="256"/>
      <c r="S975" s="256"/>
      <c r="T975" s="5"/>
      <c r="U975" s="5"/>
      <c r="V975" s="265"/>
      <c r="W975" s="34"/>
      <c r="X975" s="211" t="str">
        <f>IF($H975="","",IF(EXACT(ASC(VLOOKUP($H975,TSギフト商品コード!$A$2:$H$10000,8,0)),1),VLOOKUP($H975,TSギフト商品コード!$A$2:$H$10000,4,0),IF($I$6=0%,VLOOKUP($H975,TSギフト商品コード!$A$2:$H$10000,4,0),IF($I$6=3%,VLOOKUP($H975,TSギフト商品コード!$A$2:$H$10000,5,0),IF($I$6=5%,VLOOKUP($H975,TSギフト商品コード!$A$2:$H$10000,6,0),IF($I$6=10%,VLOOKUP($H975,TSギフト商品コード!$A$2:$H$10000,7,0),""))))))</f>
        <v/>
      </c>
      <c r="Y975" s="34"/>
      <c r="Z975" s="34"/>
      <c r="AA975" s="34"/>
      <c r="AB975" s="34"/>
      <c r="AC975" s="34"/>
      <c r="AD975" s="34"/>
      <c r="AE975" s="34"/>
      <c r="AF975" s="34"/>
      <c r="AG975" s="34"/>
      <c r="AH975" s="34"/>
      <c r="AI975" s="34"/>
      <c r="AJ975" s="34"/>
      <c r="AK975" s="34"/>
      <c r="AL975" s="34"/>
      <c r="AM975" s="34"/>
      <c r="AN975" s="34"/>
      <c r="AO975" s="34"/>
      <c r="AP975" s="34"/>
      <c r="AQ975" s="34"/>
      <c r="AR975" s="34"/>
      <c r="AS975" s="34"/>
      <c r="AT975" s="34"/>
      <c r="AU975" s="34"/>
      <c r="AV975" s="34"/>
      <c r="AW975" s="34"/>
      <c r="AX975" s="34"/>
      <c r="AY975" s="34"/>
      <c r="AZ975" s="34"/>
      <c r="BA975" s="34"/>
      <c r="BB975" s="34"/>
      <c r="BC975" s="34"/>
      <c r="BD975" s="34"/>
      <c r="BE975" s="34"/>
      <c r="BF975" s="34"/>
      <c r="BG975" s="34"/>
      <c r="BH975" s="34"/>
      <c r="BI975" s="34"/>
    </row>
    <row r="976" spans="1:61" s="183" customFormat="1" ht="20.100000000000001" customHeight="1" x14ac:dyDescent="0.15">
      <c r="A976" s="213">
        <v>966</v>
      </c>
      <c r="B976" s="136"/>
      <c r="C976" s="258"/>
      <c r="D976" s="258"/>
      <c r="E976" s="258"/>
      <c r="F976" s="258"/>
      <c r="G976" s="4"/>
      <c r="H976" s="5"/>
      <c r="I976" s="212"/>
      <c r="J976" s="254" t="str">
        <f>IF($H976="","",VLOOKUP($H976,TSギフト商品コード!$A$1:$H$10000,2,0))</f>
        <v/>
      </c>
      <c r="K976" s="184" t="str">
        <f>IF($H976="","",IF(EXACT(ASC(VLOOKUP($H976,TSギフト商品コード!$A$1:$H$10000,8,0)),1),VLOOKUP($H976,TSギフト商品コード!$A$1:$H$10000,3,0),ROUNDDOWN((1-$I$6)*VLOOKUP($H976,TSギフト商品コード!$A$1:$H$10000,3,0),0)))</f>
        <v/>
      </c>
      <c r="L976" s="185" t="str">
        <f t="shared" si="15"/>
        <v/>
      </c>
      <c r="M976" s="288"/>
      <c r="N976" s="5"/>
      <c r="O976" s="5"/>
      <c r="P976" s="5"/>
      <c r="Q976" s="5"/>
      <c r="R976" s="256"/>
      <c r="S976" s="256"/>
      <c r="T976" s="5"/>
      <c r="U976" s="5"/>
      <c r="V976" s="265"/>
      <c r="W976" s="34"/>
      <c r="X976" s="211" t="str">
        <f>IF($H976="","",IF(EXACT(ASC(VLOOKUP($H976,TSギフト商品コード!$A$2:$H$10000,8,0)),1),VLOOKUP($H976,TSギフト商品コード!$A$2:$H$10000,4,0),IF($I$6=0%,VLOOKUP($H976,TSギフト商品コード!$A$2:$H$10000,4,0),IF($I$6=3%,VLOOKUP($H976,TSギフト商品コード!$A$2:$H$10000,5,0),IF($I$6=5%,VLOOKUP($H976,TSギフト商品コード!$A$2:$H$10000,6,0),IF($I$6=10%,VLOOKUP($H976,TSギフト商品コード!$A$2:$H$10000,7,0),""))))))</f>
        <v/>
      </c>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c r="BG976" s="34"/>
      <c r="BH976" s="34"/>
      <c r="BI976" s="34"/>
    </row>
    <row r="977" spans="1:61" s="183" customFormat="1" ht="20.100000000000001" customHeight="1" x14ac:dyDescent="0.15">
      <c r="A977" s="213">
        <v>967</v>
      </c>
      <c r="B977" s="136"/>
      <c r="C977" s="258"/>
      <c r="D977" s="258"/>
      <c r="E977" s="258"/>
      <c r="F977" s="258"/>
      <c r="G977" s="4"/>
      <c r="H977" s="5"/>
      <c r="I977" s="212"/>
      <c r="J977" s="254" t="str">
        <f>IF($H977="","",VLOOKUP($H977,TSギフト商品コード!$A$1:$H$10000,2,0))</f>
        <v/>
      </c>
      <c r="K977" s="184" t="str">
        <f>IF($H977="","",IF(EXACT(ASC(VLOOKUP($H977,TSギフト商品コード!$A$1:$H$10000,8,0)),1),VLOOKUP($H977,TSギフト商品コード!$A$1:$H$10000,3,0),ROUNDDOWN((1-$I$6)*VLOOKUP($H977,TSギフト商品コード!$A$1:$H$10000,3,0),0)))</f>
        <v/>
      </c>
      <c r="L977" s="185" t="str">
        <f t="shared" si="15"/>
        <v/>
      </c>
      <c r="M977" s="288"/>
      <c r="N977" s="5"/>
      <c r="O977" s="5"/>
      <c r="P977" s="5"/>
      <c r="Q977" s="5"/>
      <c r="R977" s="256"/>
      <c r="S977" s="256"/>
      <c r="T977" s="5"/>
      <c r="U977" s="5"/>
      <c r="V977" s="265"/>
      <c r="W977" s="34"/>
      <c r="X977" s="211" t="str">
        <f>IF($H977="","",IF(EXACT(ASC(VLOOKUP($H977,TSギフト商品コード!$A$2:$H$10000,8,0)),1),VLOOKUP($H977,TSギフト商品コード!$A$2:$H$10000,4,0),IF($I$6=0%,VLOOKUP($H977,TSギフト商品コード!$A$2:$H$10000,4,0),IF($I$6=3%,VLOOKUP($H977,TSギフト商品コード!$A$2:$H$10000,5,0),IF($I$6=5%,VLOOKUP($H977,TSギフト商品コード!$A$2:$H$10000,6,0),IF($I$6=10%,VLOOKUP($H977,TSギフト商品コード!$A$2:$H$10000,7,0),""))))))</f>
        <v/>
      </c>
      <c r="Y977" s="34"/>
      <c r="Z977" s="34"/>
      <c r="AA977" s="34"/>
      <c r="AB977" s="34"/>
      <c r="AC977" s="34"/>
      <c r="AD977" s="34"/>
      <c r="AE977" s="34"/>
      <c r="AF977" s="34"/>
      <c r="AG977" s="34"/>
      <c r="AH977" s="34"/>
      <c r="AI977" s="34"/>
      <c r="AJ977" s="34"/>
      <c r="AK977" s="34"/>
      <c r="AL977" s="34"/>
      <c r="AM977" s="34"/>
      <c r="AN977" s="34"/>
      <c r="AO977" s="34"/>
      <c r="AP977" s="34"/>
      <c r="AQ977" s="34"/>
      <c r="AR977" s="34"/>
      <c r="AS977" s="34"/>
      <c r="AT977" s="34"/>
      <c r="AU977" s="34"/>
      <c r="AV977" s="34"/>
      <c r="AW977" s="34"/>
      <c r="AX977" s="34"/>
      <c r="AY977" s="34"/>
      <c r="AZ977" s="34"/>
      <c r="BA977" s="34"/>
      <c r="BB977" s="34"/>
      <c r="BC977" s="34"/>
      <c r="BD977" s="34"/>
      <c r="BE977" s="34"/>
      <c r="BF977" s="34"/>
      <c r="BG977" s="34"/>
      <c r="BH977" s="34"/>
      <c r="BI977" s="34"/>
    </row>
    <row r="978" spans="1:61" s="183" customFormat="1" ht="20.100000000000001" customHeight="1" x14ac:dyDescent="0.15">
      <c r="A978" s="213">
        <v>968</v>
      </c>
      <c r="B978" s="136"/>
      <c r="C978" s="258"/>
      <c r="D978" s="258"/>
      <c r="E978" s="258"/>
      <c r="F978" s="258"/>
      <c r="G978" s="4"/>
      <c r="H978" s="5"/>
      <c r="I978" s="212"/>
      <c r="J978" s="254" t="str">
        <f>IF($H978="","",VLOOKUP($H978,TSギフト商品コード!$A$1:$H$10000,2,0))</f>
        <v/>
      </c>
      <c r="K978" s="184" t="str">
        <f>IF($H978="","",IF(EXACT(ASC(VLOOKUP($H978,TSギフト商品コード!$A$1:$H$10000,8,0)),1),VLOOKUP($H978,TSギフト商品コード!$A$1:$H$10000,3,0),ROUNDDOWN((1-$I$6)*VLOOKUP($H978,TSギフト商品コード!$A$1:$H$10000,3,0),0)))</f>
        <v/>
      </c>
      <c r="L978" s="185" t="str">
        <f t="shared" si="15"/>
        <v/>
      </c>
      <c r="M978" s="288"/>
      <c r="N978" s="5"/>
      <c r="O978" s="5"/>
      <c r="P978" s="5"/>
      <c r="Q978" s="5"/>
      <c r="R978" s="256"/>
      <c r="S978" s="256"/>
      <c r="T978" s="5"/>
      <c r="U978" s="5"/>
      <c r="V978" s="265"/>
      <c r="W978" s="34"/>
      <c r="X978" s="211" t="str">
        <f>IF($H978="","",IF(EXACT(ASC(VLOOKUP($H978,TSギフト商品コード!$A$2:$H$10000,8,0)),1),VLOOKUP($H978,TSギフト商品コード!$A$2:$H$10000,4,0),IF($I$6=0%,VLOOKUP($H978,TSギフト商品コード!$A$2:$H$10000,4,0),IF($I$6=3%,VLOOKUP($H978,TSギフト商品コード!$A$2:$H$10000,5,0),IF($I$6=5%,VLOOKUP($H978,TSギフト商品コード!$A$2:$H$10000,6,0),IF($I$6=10%,VLOOKUP($H978,TSギフト商品コード!$A$2:$H$10000,7,0),""))))))</f>
        <v/>
      </c>
      <c r="Y978" s="34"/>
      <c r="Z978" s="34"/>
      <c r="AA978" s="34"/>
      <c r="AB978" s="34"/>
      <c r="AC978" s="34"/>
      <c r="AD978" s="34"/>
      <c r="AE978" s="34"/>
      <c r="AF978" s="34"/>
      <c r="AG978" s="34"/>
      <c r="AH978" s="34"/>
      <c r="AI978" s="34"/>
      <c r="AJ978" s="34"/>
      <c r="AK978" s="34"/>
      <c r="AL978" s="34"/>
      <c r="AM978" s="34"/>
      <c r="AN978" s="34"/>
      <c r="AO978" s="34"/>
      <c r="AP978" s="34"/>
      <c r="AQ978" s="34"/>
      <c r="AR978" s="34"/>
      <c r="AS978" s="34"/>
      <c r="AT978" s="34"/>
      <c r="AU978" s="34"/>
      <c r="AV978" s="34"/>
      <c r="AW978" s="34"/>
      <c r="AX978" s="34"/>
      <c r="AY978" s="34"/>
      <c r="AZ978" s="34"/>
      <c r="BA978" s="34"/>
      <c r="BB978" s="34"/>
      <c r="BC978" s="34"/>
      <c r="BD978" s="34"/>
      <c r="BE978" s="34"/>
      <c r="BF978" s="34"/>
      <c r="BG978" s="34"/>
      <c r="BH978" s="34"/>
      <c r="BI978" s="34"/>
    </row>
    <row r="979" spans="1:61" s="183" customFormat="1" ht="20.100000000000001" customHeight="1" x14ac:dyDescent="0.15">
      <c r="A979" s="213">
        <v>969</v>
      </c>
      <c r="B979" s="136"/>
      <c r="C979" s="258"/>
      <c r="D979" s="258"/>
      <c r="E979" s="258"/>
      <c r="F979" s="258"/>
      <c r="G979" s="4"/>
      <c r="H979" s="5"/>
      <c r="I979" s="212"/>
      <c r="J979" s="254" t="str">
        <f>IF($H979="","",VLOOKUP($H979,TSギフト商品コード!$A$1:$H$10000,2,0))</f>
        <v/>
      </c>
      <c r="K979" s="184" t="str">
        <f>IF($H979="","",IF(EXACT(ASC(VLOOKUP($H979,TSギフト商品コード!$A$1:$H$10000,8,0)),1),VLOOKUP($H979,TSギフト商品コード!$A$1:$H$10000,3,0),ROUNDDOWN((1-$I$6)*VLOOKUP($H979,TSギフト商品コード!$A$1:$H$10000,3,0),0)))</f>
        <v/>
      </c>
      <c r="L979" s="185" t="str">
        <f t="shared" si="15"/>
        <v/>
      </c>
      <c r="M979" s="288"/>
      <c r="N979" s="5"/>
      <c r="O979" s="5"/>
      <c r="P979" s="5"/>
      <c r="Q979" s="5"/>
      <c r="R979" s="256"/>
      <c r="S979" s="256"/>
      <c r="T979" s="5"/>
      <c r="U979" s="5"/>
      <c r="V979" s="265"/>
      <c r="W979" s="34"/>
      <c r="X979" s="211" t="str">
        <f>IF($H979="","",IF(EXACT(ASC(VLOOKUP($H979,TSギフト商品コード!$A$2:$H$10000,8,0)),1),VLOOKUP($H979,TSギフト商品コード!$A$2:$H$10000,4,0),IF($I$6=0%,VLOOKUP($H979,TSギフト商品コード!$A$2:$H$10000,4,0),IF($I$6=3%,VLOOKUP($H979,TSギフト商品コード!$A$2:$H$10000,5,0),IF($I$6=5%,VLOOKUP($H979,TSギフト商品コード!$A$2:$H$10000,6,0),IF($I$6=10%,VLOOKUP($H979,TSギフト商品コード!$A$2:$H$10000,7,0),""))))))</f>
        <v/>
      </c>
      <c r="Y979" s="34"/>
      <c r="Z979" s="34"/>
      <c r="AA979" s="34"/>
      <c r="AB979" s="34"/>
      <c r="AC979" s="34"/>
      <c r="AD979" s="34"/>
      <c r="AE979" s="34"/>
      <c r="AF979" s="34"/>
      <c r="AG979" s="34"/>
      <c r="AH979" s="34"/>
      <c r="AI979" s="34"/>
      <c r="AJ979" s="34"/>
      <c r="AK979" s="34"/>
      <c r="AL979" s="34"/>
      <c r="AM979" s="34"/>
      <c r="AN979" s="34"/>
      <c r="AO979" s="34"/>
      <c r="AP979" s="34"/>
      <c r="AQ979" s="34"/>
      <c r="AR979" s="34"/>
      <c r="AS979" s="34"/>
      <c r="AT979" s="34"/>
      <c r="AU979" s="34"/>
      <c r="AV979" s="34"/>
      <c r="AW979" s="34"/>
      <c r="AX979" s="34"/>
      <c r="AY979" s="34"/>
      <c r="AZ979" s="34"/>
      <c r="BA979" s="34"/>
      <c r="BB979" s="34"/>
      <c r="BC979" s="34"/>
      <c r="BD979" s="34"/>
      <c r="BE979" s="34"/>
      <c r="BF979" s="34"/>
      <c r="BG979" s="34"/>
      <c r="BH979" s="34"/>
      <c r="BI979" s="34"/>
    </row>
    <row r="980" spans="1:61" s="183" customFormat="1" ht="20.100000000000001" customHeight="1" x14ac:dyDescent="0.15">
      <c r="A980" s="213">
        <v>970</v>
      </c>
      <c r="B980" s="136"/>
      <c r="C980" s="258"/>
      <c r="D980" s="258"/>
      <c r="E980" s="258"/>
      <c r="F980" s="258"/>
      <c r="G980" s="4"/>
      <c r="H980" s="5"/>
      <c r="I980" s="212"/>
      <c r="J980" s="254" t="str">
        <f>IF($H980="","",VLOOKUP($H980,TSギフト商品コード!$A$1:$H$10000,2,0))</f>
        <v/>
      </c>
      <c r="K980" s="184" t="str">
        <f>IF($H980="","",IF(EXACT(ASC(VLOOKUP($H980,TSギフト商品コード!$A$1:$H$10000,8,0)),1),VLOOKUP($H980,TSギフト商品コード!$A$1:$H$10000,3,0),ROUNDDOWN((1-$I$6)*VLOOKUP($H980,TSギフト商品コード!$A$1:$H$10000,3,0),0)))</f>
        <v/>
      </c>
      <c r="L980" s="185" t="str">
        <f t="shared" si="15"/>
        <v/>
      </c>
      <c r="M980" s="288"/>
      <c r="N980" s="5"/>
      <c r="O980" s="5"/>
      <c r="P980" s="5"/>
      <c r="Q980" s="5"/>
      <c r="R980" s="256"/>
      <c r="S980" s="256"/>
      <c r="T980" s="5"/>
      <c r="U980" s="5"/>
      <c r="V980" s="265"/>
      <c r="W980" s="34"/>
      <c r="X980" s="211" t="str">
        <f>IF($H980="","",IF(EXACT(ASC(VLOOKUP($H980,TSギフト商品コード!$A$2:$H$10000,8,0)),1),VLOOKUP($H980,TSギフト商品コード!$A$2:$H$10000,4,0),IF($I$6=0%,VLOOKUP($H980,TSギフト商品コード!$A$2:$H$10000,4,0),IF($I$6=3%,VLOOKUP($H980,TSギフト商品コード!$A$2:$H$10000,5,0),IF($I$6=5%,VLOOKUP($H980,TSギフト商品コード!$A$2:$H$10000,6,0),IF($I$6=10%,VLOOKUP($H980,TSギフト商品コード!$A$2:$H$10000,7,0),""))))))</f>
        <v/>
      </c>
      <c r="Y980" s="34"/>
      <c r="Z980" s="34"/>
      <c r="AA980" s="34"/>
      <c r="AB980" s="34"/>
      <c r="AC980" s="34"/>
      <c r="AD980" s="34"/>
      <c r="AE980" s="34"/>
      <c r="AF980" s="34"/>
      <c r="AG980" s="34"/>
      <c r="AH980" s="34"/>
      <c r="AI980" s="34"/>
      <c r="AJ980" s="34"/>
      <c r="AK980" s="34"/>
      <c r="AL980" s="34"/>
      <c r="AM980" s="34"/>
      <c r="AN980" s="34"/>
      <c r="AO980" s="34"/>
      <c r="AP980" s="34"/>
      <c r="AQ980" s="34"/>
      <c r="AR980" s="34"/>
      <c r="AS980" s="34"/>
      <c r="AT980" s="34"/>
      <c r="AU980" s="34"/>
      <c r="AV980" s="34"/>
      <c r="AW980" s="34"/>
      <c r="AX980" s="34"/>
      <c r="AY980" s="34"/>
      <c r="AZ980" s="34"/>
      <c r="BA980" s="34"/>
      <c r="BB980" s="34"/>
      <c r="BC980" s="34"/>
      <c r="BD980" s="34"/>
      <c r="BE980" s="34"/>
      <c r="BF980" s="34"/>
      <c r="BG980" s="34"/>
      <c r="BH980" s="34"/>
      <c r="BI980" s="34"/>
    </row>
    <row r="981" spans="1:61" s="183" customFormat="1" ht="20.100000000000001" customHeight="1" x14ac:dyDescent="0.15">
      <c r="A981" s="213">
        <v>971</v>
      </c>
      <c r="B981" s="136"/>
      <c r="C981" s="258"/>
      <c r="D981" s="258"/>
      <c r="E981" s="258"/>
      <c r="F981" s="258"/>
      <c r="G981" s="4"/>
      <c r="H981" s="5"/>
      <c r="I981" s="212"/>
      <c r="J981" s="254" t="str">
        <f>IF($H981="","",VLOOKUP($H981,TSギフト商品コード!$A$1:$H$10000,2,0))</f>
        <v/>
      </c>
      <c r="K981" s="184" t="str">
        <f>IF($H981="","",IF(EXACT(ASC(VLOOKUP($H981,TSギフト商品コード!$A$1:$H$10000,8,0)),1),VLOOKUP($H981,TSギフト商品コード!$A$1:$H$10000,3,0),ROUNDDOWN((1-$I$6)*VLOOKUP($H981,TSギフト商品コード!$A$1:$H$10000,3,0),0)))</f>
        <v/>
      </c>
      <c r="L981" s="185" t="str">
        <f t="shared" si="15"/>
        <v/>
      </c>
      <c r="M981" s="288"/>
      <c r="N981" s="5"/>
      <c r="O981" s="5"/>
      <c r="P981" s="5"/>
      <c r="Q981" s="5"/>
      <c r="R981" s="256"/>
      <c r="S981" s="256"/>
      <c r="T981" s="5"/>
      <c r="U981" s="5"/>
      <c r="V981" s="265"/>
      <c r="W981" s="34"/>
      <c r="X981" s="211" t="str">
        <f>IF($H981="","",IF(EXACT(ASC(VLOOKUP($H981,TSギフト商品コード!$A$2:$H$10000,8,0)),1),VLOOKUP($H981,TSギフト商品コード!$A$2:$H$10000,4,0),IF($I$6=0%,VLOOKUP($H981,TSギフト商品コード!$A$2:$H$10000,4,0),IF($I$6=3%,VLOOKUP($H981,TSギフト商品コード!$A$2:$H$10000,5,0),IF($I$6=5%,VLOOKUP($H981,TSギフト商品コード!$A$2:$H$10000,6,0),IF($I$6=10%,VLOOKUP($H981,TSギフト商品コード!$A$2:$H$10000,7,0),""))))))</f>
        <v/>
      </c>
      <c r="Y981" s="34"/>
      <c r="Z981" s="34"/>
      <c r="AA981" s="34"/>
      <c r="AB981" s="34"/>
      <c r="AC981" s="34"/>
      <c r="AD981" s="34"/>
      <c r="AE981" s="34"/>
      <c r="AF981" s="34"/>
      <c r="AG981" s="34"/>
      <c r="AH981" s="34"/>
      <c r="AI981" s="34"/>
      <c r="AJ981" s="34"/>
      <c r="AK981" s="34"/>
      <c r="AL981" s="34"/>
      <c r="AM981" s="34"/>
      <c r="AN981" s="34"/>
      <c r="AO981" s="34"/>
      <c r="AP981" s="34"/>
      <c r="AQ981" s="34"/>
      <c r="AR981" s="34"/>
      <c r="AS981" s="34"/>
      <c r="AT981" s="34"/>
      <c r="AU981" s="34"/>
      <c r="AV981" s="34"/>
      <c r="AW981" s="34"/>
      <c r="AX981" s="34"/>
      <c r="AY981" s="34"/>
      <c r="AZ981" s="34"/>
      <c r="BA981" s="34"/>
      <c r="BB981" s="34"/>
      <c r="BC981" s="34"/>
      <c r="BD981" s="34"/>
      <c r="BE981" s="34"/>
      <c r="BF981" s="34"/>
      <c r="BG981" s="34"/>
      <c r="BH981" s="34"/>
      <c r="BI981" s="34"/>
    </row>
    <row r="982" spans="1:61" s="183" customFormat="1" ht="20.100000000000001" customHeight="1" x14ac:dyDescent="0.15">
      <c r="A982" s="213">
        <v>972</v>
      </c>
      <c r="B982" s="136"/>
      <c r="C982" s="258"/>
      <c r="D982" s="258"/>
      <c r="E982" s="258"/>
      <c r="F982" s="258"/>
      <c r="G982" s="4"/>
      <c r="H982" s="5"/>
      <c r="I982" s="212"/>
      <c r="J982" s="254" t="str">
        <f>IF($H982="","",VLOOKUP($H982,TSギフト商品コード!$A$1:$H$10000,2,0))</f>
        <v/>
      </c>
      <c r="K982" s="184" t="str">
        <f>IF($H982="","",IF(EXACT(ASC(VLOOKUP($H982,TSギフト商品コード!$A$1:$H$10000,8,0)),1),VLOOKUP($H982,TSギフト商品コード!$A$1:$H$10000,3,0),ROUNDDOWN((1-$I$6)*VLOOKUP($H982,TSギフト商品コード!$A$1:$H$10000,3,0),0)))</f>
        <v/>
      </c>
      <c r="L982" s="185" t="str">
        <f t="shared" si="15"/>
        <v/>
      </c>
      <c r="M982" s="288"/>
      <c r="N982" s="5"/>
      <c r="O982" s="5"/>
      <c r="P982" s="5"/>
      <c r="Q982" s="5"/>
      <c r="R982" s="256"/>
      <c r="S982" s="256"/>
      <c r="T982" s="5"/>
      <c r="U982" s="5"/>
      <c r="V982" s="265"/>
      <c r="W982" s="34"/>
      <c r="X982" s="211" t="str">
        <f>IF($H982="","",IF(EXACT(ASC(VLOOKUP($H982,TSギフト商品コード!$A$2:$H$10000,8,0)),1),VLOOKUP($H982,TSギフト商品コード!$A$2:$H$10000,4,0),IF($I$6=0%,VLOOKUP($H982,TSギフト商品コード!$A$2:$H$10000,4,0),IF($I$6=3%,VLOOKUP($H982,TSギフト商品コード!$A$2:$H$10000,5,0),IF($I$6=5%,VLOOKUP($H982,TSギフト商品コード!$A$2:$H$10000,6,0),IF($I$6=10%,VLOOKUP($H982,TSギフト商品コード!$A$2:$H$10000,7,0),""))))))</f>
        <v/>
      </c>
      <c r="Y982" s="34"/>
      <c r="Z982" s="34"/>
      <c r="AA982" s="34"/>
      <c r="AB982" s="34"/>
      <c r="AC982" s="34"/>
      <c r="AD982" s="34"/>
      <c r="AE982" s="34"/>
      <c r="AF982" s="34"/>
      <c r="AG982" s="34"/>
      <c r="AH982" s="34"/>
      <c r="AI982" s="34"/>
      <c r="AJ982" s="34"/>
      <c r="AK982" s="34"/>
      <c r="AL982" s="34"/>
      <c r="AM982" s="34"/>
      <c r="AN982" s="34"/>
      <c r="AO982" s="34"/>
      <c r="AP982" s="34"/>
      <c r="AQ982" s="34"/>
      <c r="AR982" s="34"/>
      <c r="AS982" s="34"/>
      <c r="AT982" s="34"/>
      <c r="AU982" s="34"/>
      <c r="AV982" s="34"/>
      <c r="AW982" s="34"/>
      <c r="AX982" s="34"/>
      <c r="AY982" s="34"/>
      <c r="AZ982" s="34"/>
      <c r="BA982" s="34"/>
      <c r="BB982" s="34"/>
      <c r="BC982" s="34"/>
      <c r="BD982" s="34"/>
      <c r="BE982" s="34"/>
      <c r="BF982" s="34"/>
      <c r="BG982" s="34"/>
      <c r="BH982" s="34"/>
      <c r="BI982" s="34"/>
    </row>
    <row r="983" spans="1:61" s="183" customFormat="1" ht="20.100000000000001" customHeight="1" x14ac:dyDescent="0.15">
      <c r="A983" s="213">
        <v>973</v>
      </c>
      <c r="B983" s="136"/>
      <c r="C983" s="258"/>
      <c r="D983" s="258"/>
      <c r="E983" s="258"/>
      <c r="F983" s="258"/>
      <c r="G983" s="4"/>
      <c r="H983" s="5"/>
      <c r="I983" s="212"/>
      <c r="J983" s="254" t="str">
        <f>IF($H983="","",VLOOKUP($H983,TSギフト商品コード!$A$1:$H$10000,2,0))</f>
        <v/>
      </c>
      <c r="K983" s="184" t="str">
        <f>IF($H983="","",IF(EXACT(ASC(VLOOKUP($H983,TSギフト商品コード!$A$1:$H$10000,8,0)),1),VLOOKUP($H983,TSギフト商品コード!$A$1:$H$10000,3,0),ROUNDDOWN((1-$I$6)*VLOOKUP($H983,TSギフト商品コード!$A$1:$H$10000,3,0),0)))</f>
        <v/>
      </c>
      <c r="L983" s="185" t="str">
        <f t="shared" si="15"/>
        <v/>
      </c>
      <c r="M983" s="288"/>
      <c r="N983" s="5"/>
      <c r="O983" s="5"/>
      <c r="P983" s="5"/>
      <c r="Q983" s="5"/>
      <c r="R983" s="256"/>
      <c r="S983" s="256"/>
      <c r="T983" s="5"/>
      <c r="U983" s="5"/>
      <c r="V983" s="265"/>
      <c r="W983" s="34"/>
      <c r="X983" s="211" t="str">
        <f>IF($H983="","",IF(EXACT(ASC(VLOOKUP($H983,TSギフト商品コード!$A$2:$H$10000,8,0)),1),VLOOKUP($H983,TSギフト商品コード!$A$2:$H$10000,4,0),IF($I$6=0%,VLOOKUP($H983,TSギフト商品コード!$A$2:$H$10000,4,0),IF($I$6=3%,VLOOKUP($H983,TSギフト商品コード!$A$2:$H$10000,5,0),IF($I$6=5%,VLOOKUP($H983,TSギフト商品コード!$A$2:$H$10000,6,0),IF($I$6=10%,VLOOKUP($H983,TSギフト商品コード!$A$2:$H$10000,7,0),""))))))</f>
        <v/>
      </c>
      <c r="Y983" s="34"/>
      <c r="Z983" s="34"/>
      <c r="AA983" s="34"/>
      <c r="AB983" s="34"/>
      <c r="AC983" s="34"/>
      <c r="AD983" s="34"/>
      <c r="AE983" s="34"/>
      <c r="AF983" s="34"/>
      <c r="AG983" s="34"/>
      <c r="AH983" s="34"/>
      <c r="AI983" s="34"/>
      <c r="AJ983" s="34"/>
      <c r="AK983" s="34"/>
      <c r="AL983" s="34"/>
      <c r="AM983" s="34"/>
      <c r="AN983" s="34"/>
      <c r="AO983" s="34"/>
      <c r="AP983" s="34"/>
      <c r="AQ983" s="34"/>
      <c r="AR983" s="34"/>
      <c r="AS983" s="34"/>
      <c r="AT983" s="34"/>
      <c r="AU983" s="34"/>
      <c r="AV983" s="34"/>
      <c r="AW983" s="34"/>
      <c r="AX983" s="34"/>
      <c r="AY983" s="34"/>
      <c r="AZ983" s="34"/>
      <c r="BA983" s="34"/>
      <c r="BB983" s="34"/>
      <c r="BC983" s="34"/>
      <c r="BD983" s="34"/>
      <c r="BE983" s="34"/>
      <c r="BF983" s="34"/>
      <c r="BG983" s="34"/>
      <c r="BH983" s="34"/>
      <c r="BI983" s="34"/>
    </row>
    <row r="984" spans="1:61" s="183" customFormat="1" ht="20.100000000000001" customHeight="1" x14ac:dyDescent="0.15">
      <c r="A984" s="213">
        <v>974</v>
      </c>
      <c r="B984" s="136"/>
      <c r="C984" s="258"/>
      <c r="D984" s="258"/>
      <c r="E984" s="258"/>
      <c r="F984" s="258"/>
      <c r="G984" s="4"/>
      <c r="H984" s="5"/>
      <c r="I984" s="212"/>
      <c r="J984" s="254" t="str">
        <f>IF($H984="","",VLOOKUP($H984,TSギフト商品コード!$A$1:$H$10000,2,0))</f>
        <v/>
      </c>
      <c r="K984" s="184" t="str">
        <f>IF($H984="","",IF(EXACT(ASC(VLOOKUP($H984,TSギフト商品コード!$A$1:$H$10000,8,0)),1),VLOOKUP($H984,TSギフト商品コード!$A$1:$H$10000,3,0),ROUNDDOWN((1-$I$6)*VLOOKUP($H984,TSギフト商品コード!$A$1:$H$10000,3,0),0)))</f>
        <v/>
      </c>
      <c r="L984" s="185" t="str">
        <f t="shared" si="15"/>
        <v/>
      </c>
      <c r="M984" s="288"/>
      <c r="N984" s="5"/>
      <c r="O984" s="5"/>
      <c r="P984" s="5"/>
      <c r="Q984" s="5"/>
      <c r="R984" s="256"/>
      <c r="S984" s="256"/>
      <c r="T984" s="5"/>
      <c r="U984" s="5"/>
      <c r="V984" s="265"/>
      <c r="W984" s="34"/>
      <c r="X984" s="211" t="str">
        <f>IF($H984="","",IF(EXACT(ASC(VLOOKUP($H984,TSギフト商品コード!$A$2:$H$10000,8,0)),1),VLOOKUP($H984,TSギフト商品コード!$A$2:$H$10000,4,0),IF($I$6=0%,VLOOKUP($H984,TSギフト商品コード!$A$2:$H$10000,4,0),IF($I$6=3%,VLOOKUP($H984,TSギフト商品コード!$A$2:$H$10000,5,0),IF($I$6=5%,VLOOKUP($H984,TSギフト商品コード!$A$2:$H$10000,6,0),IF($I$6=10%,VLOOKUP($H984,TSギフト商品コード!$A$2:$H$10000,7,0),""))))))</f>
        <v/>
      </c>
      <c r="Y984" s="34"/>
      <c r="Z984" s="34"/>
      <c r="AA984" s="34"/>
      <c r="AB984" s="34"/>
      <c r="AC984" s="34"/>
      <c r="AD984" s="34"/>
      <c r="AE984" s="34"/>
      <c r="AF984" s="34"/>
      <c r="AG984" s="34"/>
      <c r="AH984" s="34"/>
      <c r="AI984" s="34"/>
      <c r="AJ984" s="34"/>
      <c r="AK984" s="34"/>
      <c r="AL984" s="34"/>
      <c r="AM984" s="34"/>
      <c r="AN984" s="34"/>
      <c r="AO984" s="34"/>
      <c r="AP984" s="34"/>
      <c r="AQ984" s="34"/>
      <c r="AR984" s="34"/>
      <c r="AS984" s="34"/>
      <c r="AT984" s="34"/>
      <c r="AU984" s="34"/>
      <c r="AV984" s="34"/>
      <c r="AW984" s="34"/>
      <c r="AX984" s="34"/>
      <c r="AY984" s="34"/>
      <c r="AZ984" s="34"/>
      <c r="BA984" s="34"/>
      <c r="BB984" s="34"/>
      <c r="BC984" s="34"/>
      <c r="BD984" s="34"/>
      <c r="BE984" s="34"/>
      <c r="BF984" s="34"/>
      <c r="BG984" s="34"/>
      <c r="BH984" s="34"/>
      <c r="BI984" s="34"/>
    </row>
    <row r="985" spans="1:61" s="183" customFormat="1" ht="20.100000000000001" customHeight="1" x14ac:dyDescent="0.15">
      <c r="A985" s="213">
        <v>975</v>
      </c>
      <c r="B985" s="136"/>
      <c r="C985" s="258"/>
      <c r="D985" s="258"/>
      <c r="E985" s="258"/>
      <c r="F985" s="258"/>
      <c r="G985" s="4"/>
      <c r="H985" s="5"/>
      <c r="I985" s="212"/>
      <c r="J985" s="254" t="str">
        <f>IF($H985="","",VLOOKUP($H985,TSギフト商品コード!$A$1:$H$10000,2,0))</f>
        <v/>
      </c>
      <c r="K985" s="184" t="str">
        <f>IF($H985="","",IF(EXACT(ASC(VLOOKUP($H985,TSギフト商品コード!$A$1:$H$10000,8,0)),1),VLOOKUP($H985,TSギフト商品コード!$A$1:$H$10000,3,0),ROUNDDOWN((1-$I$6)*VLOOKUP($H985,TSギフト商品コード!$A$1:$H$10000,3,0),0)))</f>
        <v/>
      </c>
      <c r="L985" s="185" t="str">
        <f t="shared" si="15"/>
        <v/>
      </c>
      <c r="M985" s="288"/>
      <c r="N985" s="5"/>
      <c r="O985" s="5"/>
      <c r="P985" s="5"/>
      <c r="Q985" s="5"/>
      <c r="R985" s="256"/>
      <c r="S985" s="256"/>
      <c r="T985" s="5"/>
      <c r="U985" s="5"/>
      <c r="V985" s="265"/>
      <c r="W985" s="34"/>
      <c r="X985" s="211" t="str">
        <f>IF($H985="","",IF(EXACT(ASC(VLOOKUP($H985,TSギフト商品コード!$A$2:$H$10000,8,0)),1),VLOOKUP($H985,TSギフト商品コード!$A$2:$H$10000,4,0),IF($I$6=0%,VLOOKUP($H985,TSギフト商品コード!$A$2:$H$10000,4,0),IF($I$6=3%,VLOOKUP($H985,TSギフト商品コード!$A$2:$H$10000,5,0),IF($I$6=5%,VLOOKUP($H985,TSギフト商品コード!$A$2:$H$10000,6,0),IF($I$6=10%,VLOOKUP($H985,TSギフト商品コード!$A$2:$H$10000,7,0),""))))))</f>
        <v/>
      </c>
      <c r="Y985" s="34"/>
      <c r="Z985" s="34"/>
      <c r="AA985" s="34"/>
      <c r="AB985" s="34"/>
      <c r="AC985" s="34"/>
      <c r="AD985" s="34"/>
      <c r="AE985" s="34"/>
      <c r="AF985" s="34"/>
      <c r="AG985" s="34"/>
      <c r="AH985" s="34"/>
      <c r="AI985" s="34"/>
      <c r="AJ985" s="34"/>
      <c r="AK985" s="34"/>
      <c r="AL985" s="34"/>
      <c r="AM985" s="34"/>
      <c r="AN985" s="34"/>
      <c r="AO985" s="34"/>
      <c r="AP985" s="34"/>
      <c r="AQ985" s="34"/>
      <c r="AR985" s="34"/>
      <c r="AS985" s="34"/>
      <c r="AT985" s="34"/>
      <c r="AU985" s="34"/>
      <c r="AV985" s="34"/>
      <c r="AW985" s="34"/>
      <c r="AX985" s="34"/>
      <c r="AY985" s="34"/>
      <c r="AZ985" s="34"/>
      <c r="BA985" s="34"/>
      <c r="BB985" s="34"/>
      <c r="BC985" s="34"/>
      <c r="BD985" s="34"/>
      <c r="BE985" s="34"/>
      <c r="BF985" s="34"/>
      <c r="BG985" s="34"/>
      <c r="BH985" s="34"/>
      <c r="BI985" s="34"/>
    </row>
    <row r="986" spans="1:61" s="183" customFormat="1" ht="20.100000000000001" customHeight="1" x14ac:dyDescent="0.15">
      <c r="A986" s="213">
        <v>976</v>
      </c>
      <c r="B986" s="136"/>
      <c r="C986" s="258"/>
      <c r="D986" s="258"/>
      <c r="E986" s="258"/>
      <c r="F986" s="258"/>
      <c r="G986" s="4"/>
      <c r="H986" s="5"/>
      <c r="I986" s="212"/>
      <c r="J986" s="254" t="str">
        <f>IF($H986="","",VLOOKUP($H986,TSギフト商品コード!$A$1:$H$10000,2,0))</f>
        <v/>
      </c>
      <c r="K986" s="184" t="str">
        <f>IF($H986="","",IF(EXACT(ASC(VLOOKUP($H986,TSギフト商品コード!$A$1:$H$10000,8,0)),1),VLOOKUP($H986,TSギフト商品コード!$A$1:$H$10000,3,0),ROUNDDOWN((1-$I$6)*VLOOKUP($H986,TSギフト商品コード!$A$1:$H$10000,3,0),0)))</f>
        <v/>
      </c>
      <c r="L986" s="185" t="str">
        <f t="shared" si="15"/>
        <v/>
      </c>
      <c r="M986" s="288"/>
      <c r="N986" s="5"/>
      <c r="O986" s="5"/>
      <c r="P986" s="5"/>
      <c r="Q986" s="5"/>
      <c r="R986" s="256"/>
      <c r="S986" s="256"/>
      <c r="T986" s="5"/>
      <c r="U986" s="5"/>
      <c r="V986" s="265"/>
      <c r="W986" s="34"/>
      <c r="X986" s="211" t="str">
        <f>IF($H986="","",IF(EXACT(ASC(VLOOKUP($H986,TSギフト商品コード!$A$2:$H$10000,8,0)),1),VLOOKUP($H986,TSギフト商品コード!$A$2:$H$10000,4,0),IF($I$6=0%,VLOOKUP($H986,TSギフト商品コード!$A$2:$H$10000,4,0),IF($I$6=3%,VLOOKUP($H986,TSギフト商品コード!$A$2:$H$10000,5,0),IF($I$6=5%,VLOOKUP($H986,TSギフト商品コード!$A$2:$H$10000,6,0),IF($I$6=10%,VLOOKUP($H986,TSギフト商品コード!$A$2:$H$10000,7,0),""))))))</f>
        <v/>
      </c>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c r="BG986" s="34"/>
      <c r="BH986" s="34"/>
      <c r="BI986" s="34"/>
    </row>
    <row r="987" spans="1:61" s="183" customFormat="1" ht="20.100000000000001" customHeight="1" x14ac:dyDescent="0.15">
      <c r="A987" s="213">
        <v>977</v>
      </c>
      <c r="B987" s="136"/>
      <c r="C987" s="258"/>
      <c r="D987" s="258"/>
      <c r="E987" s="258"/>
      <c r="F987" s="258"/>
      <c r="G987" s="4"/>
      <c r="H987" s="5"/>
      <c r="I987" s="212"/>
      <c r="J987" s="254" t="str">
        <f>IF($H987="","",VLOOKUP($H987,TSギフト商品コード!$A$1:$H$10000,2,0))</f>
        <v/>
      </c>
      <c r="K987" s="184" t="str">
        <f>IF($H987="","",IF(EXACT(ASC(VLOOKUP($H987,TSギフト商品コード!$A$1:$H$10000,8,0)),1),VLOOKUP($H987,TSギフト商品コード!$A$1:$H$10000,3,0),ROUNDDOWN((1-$I$6)*VLOOKUP($H987,TSギフト商品コード!$A$1:$H$10000,3,0),0)))</f>
        <v/>
      </c>
      <c r="L987" s="185" t="str">
        <f t="shared" si="15"/>
        <v/>
      </c>
      <c r="M987" s="288"/>
      <c r="N987" s="5"/>
      <c r="O987" s="5"/>
      <c r="P987" s="5"/>
      <c r="Q987" s="5"/>
      <c r="R987" s="256"/>
      <c r="S987" s="256"/>
      <c r="T987" s="5"/>
      <c r="U987" s="5"/>
      <c r="V987" s="265"/>
      <c r="W987" s="34"/>
      <c r="X987" s="211" t="str">
        <f>IF($H987="","",IF(EXACT(ASC(VLOOKUP($H987,TSギフト商品コード!$A$2:$H$10000,8,0)),1),VLOOKUP($H987,TSギフト商品コード!$A$2:$H$10000,4,0),IF($I$6=0%,VLOOKUP($H987,TSギフト商品コード!$A$2:$H$10000,4,0),IF($I$6=3%,VLOOKUP($H987,TSギフト商品コード!$A$2:$H$10000,5,0),IF($I$6=5%,VLOOKUP($H987,TSギフト商品コード!$A$2:$H$10000,6,0),IF($I$6=10%,VLOOKUP($H987,TSギフト商品コード!$A$2:$H$10000,7,0),""))))))</f>
        <v/>
      </c>
      <c r="Y987" s="34"/>
      <c r="Z987" s="34"/>
      <c r="AA987" s="34"/>
      <c r="AB987" s="34"/>
      <c r="AC987" s="34"/>
      <c r="AD987" s="34"/>
      <c r="AE987" s="34"/>
      <c r="AF987" s="34"/>
      <c r="AG987" s="34"/>
      <c r="AH987" s="34"/>
      <c r="AI987" s="34"/>
      <c r="AJ987" s="34"/>
      <c r="AK987" s="34"/>
      <c r="AL987" s="34"/>
      <c r="AM987" s="34"/>
      <c r="AN987" s="34"/>
      <c r="AO987" s="34"/>
      <c r="AP987" s="34"/>
      <c r="AQ987" s="34"/>
      <c r="AR987" s="34"/>
      <c r="AS987" s="34"/>
      <c r="AT987" s="34"/>
      <c r="AU987" s="34"/>
      <c r="AV987" s="34"/>
      <c r="AW987" s="34"/>
      <c r="AX987" s="34"/>
      <c r="AY987" s="34"/>
      <c r="AZ987" s="34"/>
      <c r="BA987" s="34"/>
      <c r="BB987" s="34"/>
      <c r="BC987" s="34"/>
      <c r="BD987" s="34"/>
      <c r="BE987" s="34"/>
      <c r="BF987" s="34"/>
      <c r="BG987" s="34"/>
      <c r="BH987" s="34"/>
      <c r="BI987" s="34"/>
    </row>
    <row r="988" spans="1:61" s="183" customFormat="1" ht="20.100000000000001" customHeight="1" x14ac:dyDescent="0.15">
      <c r="A988" s="213">
        <v>978</v>
      </c>
      <c r="B988" s="136"/>
      <c r="C988" s="258"/>
      <c r="D988" s="258"/>
      <c r="E988" s="258"/>
      <c r="F988" s="258"/>
      <c r="G988" s="4"/>
      <c r="H988" s="5"/>
      <c r="I988" s="212"/>
      <c r="J988" s="254" t="str">
        <f>IF($H988="","",VLOOKUP($H988,TSギフト商品コード!$A$1:$H$10000,2,0))</f>
        <v/>
      </c>
      <c r="K988" s="184" t="str">
        <f>IF($H988="","",IF(EXACT(ASC(VLOOKUP($H988,TSギフト商品コード!$A$1:$H$10000,8,0)),1),VLOOKUP($H988,TSギフト商品コード!$A$1:$H$10000,3,0),ROUNDDOWN((1-$I$6)*VLOOKUP($H988,TSギフト商品コード!$A$1:$H$10000,3,0),0)))</f>
        <v/>
      </c>
      <c r="L988" s="185" t="str">
        <f t="shared" si="15"/>
        <v/>
      </c>
      <c r="M988" s="288"/>
      <c r="N988" s="5"/>
      <c r="O988" s="5"/>
      <c r="P988" s="5"/>
      <c r="Q988" s="5"/>
      <c r="R988" s="256"/>
      <c r="S988" s="256"/>
      <c r="T988" s="5"/>
      <c r="U988" s="5"/>
      <c r="V988" s="265"/>
      <c r="W988" s="34"/>
      <c r="X988" s="211" t="str">
        <f>IF($H988="","",IF(EXACT(ASC(VLOOKUP($H988,TSギフト商品コード!$A$2:$H$10000,8,0)),1),VLOOKUP($H988,TSギフト商品コード!$A$2:$H$10000,4,0),IF($I$6=0%,VLOOKUP($H988,TSギフト商品コード!$A$2:$H$10000,4,0),IF($I$6=3%,VLOOKUP($H988,TSギフト商品コード!$A$2:$H$10000,5,0),IF($I$6=5%,VLOOKUP($H988,TSギフト商品コード!$A$2:$H$10000,6,0),IF($I$6=10%,VLOOKUP($H988,TSギフト商品コード!$A$2:$H$10000,7,0),""))))))</f>
        <v/>
      </c>
      <c r="Y988" s="34"/>
      <c r="Z988" s="34"/>
      <c r="AA988" s="34"/>
      <c r="AB988" s="34"/>
      <c r="AC988" s="34"/>
      <c r="AD988" s="34"/>
      <c r="AE988" s="34"/>
      <c r="AF988" s="34"/>
      <c r="AG988" s="34"/>
      <c r="AH988" s="34"/>
      <c r="AI988" s="34"/>
      <c r="AJ988" s="34"/>
      <c r="AK988" s="34"/>
      <c r="AL988" s="34"/>
      <c r="AM988" s="34"/>
      <c r="AN988" s="34"/>
      <c r="AO988" s="34"/>
      <c r="AP988" s="34"/>
      <c r="AQ988" s="34"/>
      <c r="AR988" s="34"/>
      <c r="AS988" s="34"/>
      <c r="AT988" s="34"/>
      <c r="AU988" s="34"/>
      <c r="AV988" s="34"/>
      <c r="AW988" s="34"/>
      <c r="AX988" s="34"/>
      <c r="AY988" s="34"/>
      <c r="AZ988" s="34"/>
      <c r="BA988" s="34"/>
      <c r="BB988" s="34"/>
      <c r="BC988" s="34"/>
      <c r="BD988" s="34"/>
      <c r="BE988" s="34"/>
      <c r="BF988" s="34"/>
      <c r="BG988" s="34"/>
      <c r="BH988" s="34"/>
      <c r="BI988" s="34"/>
    </row>
    <row r="989" spans="1:61" s="183" customFormat="1" ht="20.100000000000001" customHeight="1" x14ac:dyDescent="0.15">
      <c r="A989" s="213">
        <v>979</v>
      </c>
      <c r="B989" s="136"/>
      <c r="C989" s="258"/>
      <c r="D989" s="258"/>
      <c r="E989" s="258"/>
      <c r="F989" s="258"/>
      <c r="G989" s="4"/>
      <c r="H989" s="5"/>
      <c r="I989" s="212"/>
      <c r="J989" s="254" t="str">
        <f>IF($H989="","",VLOOKUP($H989,TSギフト商品コード!$A$1:$H$10000,2,0))</f>
        <v/>
      </c>
      <c r="K989" s="184" t="str">
        <f>IF($H989="","",IF(EXACT(ASC(VLOOKUP($H989,TSギフト商品コード!$A$1:$H$10000,8,0)),1),VLOOKUP($H989,TSギフト商品コード!$A$1:$H$10000,3,0),ROUNDDOWN((1-$I$6)*VLOOKUP($H989,TSギフト商品コード!$A$1:$H$10000,3,0),0)))</f>
        <v/>
      </c>
      <c r="L989" s="185" t="str">
        <f t="shared" si="15"/>
        <v/>
      </c>
      <c r="M989" s="288"/>
      <c r="N989" s="5"/>
      <c r="O989" s="5"/>
      <c r="P989" s="5"/>
      <c r="Q989" s="5"/>
      <c r="R989" s="256"/>
      <c r="S989" s="256"/>
      <c r="T989" s="5"/>
      <c r="U989" s="5"/>
      <c r="V989" s="265"/>
      <c r="W989" s="34"/>
      <c r="X989" s="211" t="str">
        <f>IF($H989="","",IF(EXACT(ASC(VLOOKUP($H989,TSギフト商品コード!$A$2:$H$10000,8,0)),1),VLOOKUP($H989,TSギフト商品コード!$A$2:$H$10000,4,0),IF($I$6=0%,VLOOKUP($H989,TSギフト商品コード!$A$2:$H$10000,4,0),IF($I$6=3%,VLOOKUP($H989,TSギフト商品コード!$A$2:$H$10000,5,0),IF($I$6=5%,VLOOKUP($H989,TSギフト商品コード!$A$2:$H$10000,6,0),IF($I$6=10%,VLOOKUP($H989,TSギフト商品コード!$A$2:$H$10000,7,0),""))))))</f>
        <v/>
      </c>
      <c r="Y989" s="34"/>
      <c r="Z989" s="34"/>
      <c r="AA989" s="34"/>
      <c r="AB989" s="34"/>
      <c r="AC989" s="34"/>
      <c r="AD989" s="34"/>
      <c r="AE989" s="34"/>
      <c r="AF989" s="34"/>
      <c r="AG989" s="34"/>
      <c r="AH989" s="34"/>
      <c r="AI989" s="34"/>
      <c r="AJ989" s="34"/>
      <c r="AK989" s="34"/>
      <c r="AL989" s="34"/>
      <c r="AM989" s="34"/>
      <c r="AN989" s="34"/>
      <c r="AO989" s="34"/>
      <c r="AP989" s="34"/>
      <c r="AQ989" s="34"/>
      <c r="AR989" s="34"/>
      <c r="AS989" s="34"/>
      <c r="AT989" s="34"/>
      <c r="AU989" s="34"/>
      <c r="AV989" s="34"/>
      <c r="AW989" s="34"/>
      <c r="AX989" s="34"/>
      <c r="AY989" s="34"/>
      <c r="AZ989" s="34"/>
      <c r="BA989" s="34"/>
      <c r="BB989" s="34"/>
      <c r="BC989" s="34"/>
      <c r="BD989" s="34"/>
      <c r="BE989" s="34"/>
      <c r="BF989" s="34"/>
      <c r="BG989" s="34"/>
      <c r="BH989" s="34"/>
      <c r="BI989" s="34"/>
    </row>
    <row r="990" spans="1:61" s="183" customFormat="1" ht="20.100000000000001" customHeight="1" x14ac:dyDescent="0.15">
      <c r="A990" s="213">
        <v>980</v>
      </c>
      <c r="B990" s="136"/>
      <c r="C990" s="258"/>
      <c r="D990" s="258"/>
      <c r="E990" s="258"/>
      <c r="F990" s="258"/>
      <c r="G990" s="4"/>
      <c r="H990" s="5"/>
      <c r="I990" s="212"/>
      <c r="J990" s="254" t="str">
        <f>IF($H990="","",VLOOKUP($H990,TSギフト商品コード!$A$1:$H$10000,2,0))</f>
        <v/>
      </c>
      <c r="K990" s="184" t="str">
        <f>IF($H990="","",IF(EXACT(ASC(VLOOKUP($H990,TSギフト商品コード!$A$1:$H$10000,8,0)),1),VLOOKUP($H990,TSギフト商品コード!$A$1:$H$10000,3,0),ROUNDDOWN((1-$I$6)*VLOOKUP($H990,TSギフト商品コード!$A$1:$H$10000,3,0),0)))</f>
        <v/>
      </c>
      <c r="L990" s="185" t="str">
        <f t="shared" si="15"/>
        <v/>
      </c>
      <c r="M990" s="288"/>
      <c r="N990" s="5"/>
      <c r="O990" s="5"/>
      <c r="P990" s="5"/>
      <c r="Q990" s="5"/>
      <c r="R990" s="256"/>
      <c r="S990" s="256"/>
      <c r="T990" s="5"/>
      <c r="U990" s="5"/>
      <c r="V990" s="265"/>
      <c r="W990" s="34"/>
      <c r="X990" s="211" t="str">
        <f>IF($H990="","",IF(EXACT(ASC(VLOOKUP($H990,TSギフト商品コード!$A$2:$H$10000,8,0)),1),VLOOKUP($H990,TSギフト商品コード!$A$2:$H$10000,4,0),IF($I$6=0%,VLOOKUP($H990,TSギフト商品コード!$A$2:$H$10000,4,0),IF($I$6=3%,VLOOKUP($H990,TSギフト商品コード!$A$2:$H$10000,5,0),IF($I$6=5%,VLOOKUP($H990,TSギフト商品コード!$A$2:$H$10000,6,0),IF($I$6=10%,VLOOKUP($H990,TSギフト商品コード!$A$2:$H$10000,7,0),""))))))</f>
        <v/>
      </c>
      <c r="Y990" s="34"/>
      <c r="Z990" s="34"/>
      <c r="AA990" s="34"/>
      <c r="AB990" s="34"/>
      <c r="AC990" s="34"/>
      <c r="AD990" s="34"/>
      <c r="AE990" s="34"/>
      <c r="AF990" s="34"/>
      <c r="AG990" s="34"/>
      <c r="AH990" s="34"/>
      <c r="AI990" s="34"/>
      <c r="AJ990" s="34"/>
      <c r="AK990" s="34"/>
      <c r="AL990" s="34"/>
      <c r="AM990" s="34"/>
      <c r="AN990" s="34"/>
      <c r="AO990" s="34"/>
      <c r="AP990" s="34"/>
      <c r="AQ990" s="34"/>
      <c r="AR990" s="34"/>
      <c r="AS990" s="34"/>
      <c r="AT990" s="34"/>
      <c r="AU990" s="34"/>
      <c r="AV990" s="34"/>
      <c r="AW990" s="34"/>
      <c r="AX990" s="34"/>
      <c r="AY990" s="34"/>
      <c r="AZ990" s="34"/>
      <c r="BA990" s="34"/>
      <c r="BB990" s="34"/>
      <c r="BC990" s="34"/>
      <c r="BD990" s="34"/>
      <c r="BE990" s="34"/>
      <c r="BF990" s="34"/>
      <c r="BG990" s="34"/>
      <c r="BH990" s="34"/>
      <c r="BI990" s="34"/>
    </row>
    <row r="991" spans="1:61" s="183" customFormat="1" ht="20.100000000000001" customHeight="1" x14ac:dyDescent="0.15">
      <c r="A991" s="213">
        <v>981</v>
      </c>
      <c r="B991" s="136"/>
      <c r="C991" s="258"/>
      <c r="D991" s="258"/>
      <c r="E991" s="258"/>
      <c r="F991" s="258"/>
      <c r="G991" s="4"/>
      <c r="H991" s="5"/>
      <c r="I991" s="212"/>
      <c r="J991" s="254" t="str">
        <f>IF($H991="","",VLOOKUP($H991,TSギフト商品コード!$A$1:$H$10000,2,0))</f>
        <v/>
      </c>
      <c r="K991" s="184" t="str">
        <f>IF($H991="","",IF(EXACT(ASC(VLOOKUP($H991,TSギフト商品コード!$A$1:$H$10000,8,0)),1),VLOOKUP($H991,TSギフト商品コード!$A$1:$H$10000,3,0),ROUNDDOWN((1-$I$6)*VLOOKUP($H991,TSギフト商品コード!$A$1:$H$10000,3,0),0)))</f>
        <v/>
      </c>
      <c r="L991" s="185" t="str">
        <f t="shared" si="15"/>
        <v/>
      </c>
      <c r="M991" s="288"/>
      <c r="N991" s="5"/>
      <c r="O991" s="5"/>
      <c r="P991" s="5"/>
      <c r="Q991" s="5"/>
      <c r="R991" s="256"/>
      <c r="S991" s="256"/>
      <c r="T991" s="5"/>
      <c r="U991" s="5"/>
      <c r="V991" s="265"/>
      <c r="W991" s="34"/>
      <c r="X991" s="211" t="str">
        <f>IF($H991="","",IF(EXACT(ASC(VLOOKUP($H991,TSギフト商品コード!$A$2:$H$10000,8,0)),1),VLOOKUP($H991,TSギフト商品コード!$A$2:$H$10000,4,0),IF($I$6=0%,VLOOKUP($H991,TSギフト商品コード!$A$2:$H$10000,4,0),IF($I$6=3%,VLOOKUP($H991,TSギフト商品コード!$A$2:$H$10000,5,0),IF($I$6=5%,VLOOKUP($H991,TSギフト商品コード!$A$2:$H$10000,6,0),IF($I$6=10%,VLOOKUP($H991,TSギフト商品コード!$A$2:$H$10000,7,0),""))))))</f>
        <v/>
      </c>
      <c r="Y991" s="34"/>
      <c r="Z991" s="34"/>
      <c r="AA991" s="34"/>
      <c r="AB991" s="34"/>
      <c r="AC991" s="34"/>
      <c r="AD991" s="34"/>
      <c r="AE991" s="34"/>
      <c r="AF991" s="34"/>
      <c r="AG991" s="34"/>
      <c r="AH991" s="34"/>
      <c r="AI991" s="34"/>
      <c r="AJ991" s="34"/>
      <c r="AK991" s="34"/>
      <c r="AL991" s="34"/>
      <c r="AM991" s="34"/>
      <c r="AN991" s="34"/>
      <c r="AO991" s="34"/>
      <c r="AP991" s="34"/>
      <c r="AQ991" s="34"/>
      <c r="AR991" s="34"/>
      <c r="AS991" s="34"/>
      <c r="AT991" s="34"/>
      <c r="AU991" s="34"/>
      <c r="AV991" s="34"/>
      <c r="AW991" s="34"/>
      <c r="AX991" s="34"/>
      <c r="AY991" s="34"/>
      <c r="AZ991" s="34"/>
      <c r="BA991" s="34"/>
      <c r="BB991" s="34"/>
      <c r="BC991" s="34"/>
      <c r="BD991" s="34"/>
      <c r="BE991" s="34"/>
      <c r="BF991" s="34"/>
      <c r="BG991" s="34"/>
      <c r="BH991" s="34"/>
      <c r="BI991" s="34"/>
    </row>
    <row r="992" spans="1:61" s="183" customFormat="1" ht="20.100000000000001" customHeight="1" x14ac:dyDescent="0.15">
      <c r="A992" s="213">
        <v>982</v>
      </c>
      <c r="B992" s="136"/>
      <c r="C992" s="258"/>
      <c r="D992" s="258"/>
      <c r="E992" s="258"/>
      <c r="F992" s="258"/>
      <c r="G992" s="4"/>
      <c r="H992" s="5"/>
      <c r="I992" s="212"/>
      <c r="J992" s="254" t="str">
        <f>IF($H992="","",VLOOKUP($H992,TSギフト商品コード!$A$1:$H$10000,2,0))</f>
        <v/>
      </c>
      <c r="K992" s="184" t="str">
        <f>IF($H992="","",IF(EXACT(ASC(VLOOKUP($H992,TSギフト商品コード!$A$1:$H$10000,8,0)),1),VLOOKUP($H992,TSギフト商品コード!$A$1:$H$10000,3,0),ROUNDDOWN((1-$I$6)*VLOOKUP($H992,TSギフト商品コード!$A$1:$H$10000,3,0),0)))</f>
        <v/>
      </c>
      <c r="L992" s="185" t="str">
        <f t="shared" si="15"/>
        <v/>
      </c>
      <c r="M992" s="288"/>
      <c r="N992" s="5"/>
      <c r="O992" s="5"/>
      <c r="P992" s="5"/>
      <c r="Q992" s="5"/>
      <c r="R992" s="256"/>
      <c r="S992" s="256"/>
      <c r="T992" s="5"/>
      <c r="U992" s="5"/>
      <c r="V992" s="265"/>
      <c r="W992" s="34"/>
      <c r="X992" s="211" t="str">
        <f>IF($H992="","",IF(EXACT(ASC(VLOOKUP($H992,TSギフト商品コード!$A$2:$H$10000,8,0)),1),VLOOKUP($H992,TSギフト商品コード!$A$2:$H$10000,4,0),IF($I$6=0%,VLOOKUP($H992,TSギフト商品コード!$A$2:$H$10000,4,0),IF($I$6=3%,VLOOKUP($H992,TSギフト商品コード!$A$2:$H$10000,5,0),IF($I$6=5%,VLOOKUP($H992,TSギフト商品コード!$A$2:$H$10000,6,0),IF($I$6=10%,VLOOKUP($H992,TSギフト商品コード!$A$2:$H$10000,7,0),""))))))</f>
        <v/>
      </c>
      <c r="Y992" s="34"/>
      <c r="Z992" s="34"/>
      <c r="AA992" s="34"/>
      <c r="AB992" s="34"/>
      <c r="AC992" s="34"/>
      <c r="AD992" s="34"/>
      <c r="AE992" s="34"/>
      <c r="AF992" s="34"/>
      <c r="AG992" s="34"/>
      <c r="AH992" s="34"/>
      <c r="AI992" s="34"/>
      <c r="AJ992" s="34"/>
      <c r="AK992" s="34"/>
      <c r="AL992" s="34"/>
      <c r="AM992" s="34"/>
      <c r="AN992" s="34"/>
      <c r="AO992" s="34"/>
      <c r="AP992" s="34"/>
      <c r="AQ992" s="34"/>
      <c r="AR992" s="34"/>
      <c r="AS992" s="34"/>
      <c r="AT992" s="34"/>
      <c r="AU992" s="34"/>
      <c r="AV992" s="34"/>
      <c r="AW992" s="34"/>
      <c r="AX992" s="34"/>
      <c r="AY992" s="34"/>
      <c r="AZ992" s="34"/>
      <c r="BA992" s="34"/>
      <c r="BB992" s="34"/>
      <c r="BC992" s="34"/>
      <c r="BD992" s="34"/>
      <c r="BE992" s="34"/>
      <c r="BF992" s="34"/>
      <c r="BG992" s="34"/>
      <c r="BH992" s="34"/>
      <c r="BI992" s="34"/>
    </row>
    <row r="993" spans="1:61" s="183" customFormat="1" ht="20.100000000000001" customHeight="1" x14ac:dyDescent="0.15">
      <c r="A993" s="213">
        <v>983</v>
      </c>
      <c r="B993" s="136"/>
      <c r="C993" s="258"/>
      <c r="D993" s="258"/>
      <c r="E993" s="258"/>
      <c r="F993" s="258"/>
      <c r="G993" s="4"/>
      <c r="H993" s="5"/>
      <c r="I993" s="212"/>
      <c r="J993" s="254" t="str">
        <f>IF($H993="","",VLOOKUP($H993,TSギフト商品コード!$A$1:$H$10000,2,0))</f>
        <v/>
      </c>
      <c r="K993" s="184" t="str">
        <f>IF($H993="","",IF(EXACT(ASC(VLOOKUP($H993,TSギフト商品コード!$A$1:$H$10000,8,0)),1),VLOOKUP($H993,TSギフト商品コード!$A$1:$H$10000,3,0),ROUNDDOWN((1-$I$6)*VLOOKUP($H993,TSギフト商品コード!$A$1:$H$10000,3,0),0)))</f>
        <v/>
      </c>
      <c r="L993" s="185" t="str">
        <f t="shared" si="15"/>
        <v/>
      </c>
      <c r="M993" s="288"/>
      <c r="N993" s="5"/>
      <c r="O993" s="5"/>
      <c r="P993" s="5"/>
      <c r="Q993" s="5"/>
      <c r="R993" s="256"/>
      <c r="S993" s="256"/>
      <c r="T993" s="5"/>
      <c r="U993" s="5"/>
      <c r="V993" s="265"/>
      <c r="W993" s="34"/>
      <c r="X993" s="211" t="str">
        <f>IF($H993="","",IF(EXACT(ASC(VLOOKUP($H993,TSギフト商品コード!$A$2:$H$10000,8,0)),1),VLOOKUP($H993,TSギフト商品コード!$A$2:$H$10000,4,0),IF($I$6=0%,VLOOKUP($H993,TSギフト商品コード!$A$2:$H$10000,4,0),IF($I$6=3%,VLOOKUP($H993,TSギフト商品コード!$A$2:$H$10000,5,0),IF($I$6=5%,VLOOKUP($H993,TSギフト商品コード!$A$2:$H$10000,6,0),IF($I$6=10%,VLOOKUP($H993,TSギフト商品コード!$A$2:$H$10000,7,0),""))))))</f>
        <v/>
      </c>
      <c r="Y993" s="34"/>
      <c r="Z993" s="34"/>
      <c r="AA993" s="34"/>
      <c r="AB993" s="34"/>
      <c r="AC993" s="34"/>
      <c r="AD993" s="34"/>
      <c r="AE993" s="34"/>
      <c r="AF993" s="34"/>
      <c r="AG993" s="34"/>
      <c r="AH993" s="34"/>
      <c r="AI993" s="34"/>
      <c r="AJ993" s="34"/>
      <c r="AK993" s="34"/>
      <c r="AL993" s="34"/>
      <c r="AM993" s="34"/>
      <c r="AN993" s="34"/>
      <c r="AO993" s="34"/>
      <c r="AP993" s="34"/>
      <c r="AQ993" s="34"/>
      <c r="AR993" s="34"/>
      <c r="AS993" s="34"/>
      <c r="AT993" s="34"/>
      <c r="AU993" s="34"/>
      <c r="AV993" s="34"/>
      <c r="AW993" s="34"/>
      <c r="AX993" s="34"/>
      <c r="AY993" s="34"/>
      <c r="AZ993" s="34"/>
      <c r="BA993" s="34"/>
      <c r="BB993" s="34"/>
      <c r="BC993" s="34"/>
      <c r="BD993" s="34"/>
      <c r="BE993" s="34"/>
      <c r="BF993" s="34"/>
      <c r="BG993" s="34"/>
      <c r="BH993" s="34"/>
      <c r="BI993" s="34"/>
    </row>
    <row r="994" spans="1:61" s="183" customFormat="1" ht="20.100000000000001" customHeight="1" x14ac:dyDescent="0.15">
      <c r="A994" s="213">
        <v>984</v>
      </c>
      <c r="B994" s="136"/>
      <c r="C994" s="258"/>
      <c r="D994" s="258"/>
      <c r="E994" s="258"/>
      <c r="F994" s="258"/>
      <c r="G994" s="4"/>
      <c r="H994" s="5"/>
      <c r="I994" s="212"/>
      <c r="J994" s="254" t="str">
        <f>IF($H994="","",VLOOKUP($H994,TSギフト商品コード!$A$1:$H$10000,2,0))</f>
        <v/>
      </c>
      <c r="K994" s="184" t="str">
        <f>IF($H994="","",IF(EXACT(ASC(VLOOKUP($H994,TSギフト商品コード!$A$1:$H$10000,8,0)),1),VLOOKUP($H994,TSギフト商品コード!$A$1:$H$10000,3,0),ROUNDDOWN((1-$I$6)*VLOOKUP($H994,TSギフト商品コード!$A$1:$H$10000,3,0),0)))</f>
        <v/>
      </c>
      <c r="L994" s="185" t="str">
        <f t="shared" si="15"/>
        <v/>
      </c>
      <c r="M994" s="288"/>
      <c r="N994" s="5"/>
      <c r="O994" s="5"/>
      <c r="P994" s="5"/>
      <c r="Q994" s="5"/>
      <c r="R994" s="256"/>
      <c r="S994" s="256"/>
      <c r="T994" s="5"/>
      <c r="U994" s="5"/>
      <c r="V994" s="265"/>
      <c r="W994" s="34"/>
      <c r="X994" s="211" t="str">
        <f>IF($H994="","",IF(EXACT(ASC(VLOOKUP($H994,TSギフト商品コード!$A$2:$H$10000,8,0)),1),VLOOKUP($H994,TSギフト商品コード!$A$2:$H$10000,4,0),IF($I$6=0%,VLOOKUP($H994,TSギフト商品コード!$A$2:$H$10000,4,0),IF($I$6=3%,VLOOKUP($H994,TSギフト商品コード!$A$2:$H$10000,5,0),IF($I$6=5%,VLOOKUP($H994,TSギフト商品コード!$A$2:$H$10000,6,0),IF($I$6=10%,VLOOKUP($H994,TSギフト商品コード!$A$2:$H$10000,7,0),""))))))</f>
        <v/>
      </c>
      <c r="Y994" s="34"/>
      <c r="Z994" s="34"/>
      <c r="AA994" s="34"/>
      <c r="AB994" s="34"/>
      <c r="AC994" s="34"/>
      <c r="AD994" s="34"/>
      <c r="AE994" s="34"/>
      <c r="AF994" s="34"/>
      <c r="AG994" s="34"/>
      <c r="AH994" s="34"/>
      <c r="AI994" s="34"/>
      <c r="AJ994" s="34"/>
      <c r="AK994" s="34"/>
      <c r="AL994" s="34"/>
      <c r="AM994" s="34"/>
      <c r="AN994" s="34"/>
      <c r="AO994" s="34"/>
      <c r="AP994" s="34"/>
      <c r="AQ994" s="34"/>
      <c r="AR994" s="34"/>
      <c r="AS994" s="34"/>
      <c r="AT994" s="34"/>
      <c r="AU994" s="34"/>
      <c r="AV994" s="34"/>
      <c r="AW994" s="34"/>
      <c r="AX994" s="34"/>
      <c r="AY994" s="34"/>
      <c r="AZ994" s="34"/>
      <c r="BA994" s="34"/>
      <c r="BB994" s="34"/>
      <c r="BC994" s="34"/>
      <c r="BD994" s="34"/>
      <c r="BE994" s="34"/>
      <c r="BF994" s="34"/>
      <c r="BG994" s="34"/>
      <c r="BH994" s="34"/>
      <c r="BI994" s="34"/>
    </row>
    <row r="995" spans="1:61" s="183" customFormat="1" ht="20.100000000000001" customHeight="1" x14ac:dyDescent="0.15">
      <c r="A995" s="213">
        <v>985</v>
      </c>
      <c r="B995" s="136"/>
      <c r="C995" s="258"/>
      <c r="D995" s="258"/>
      <c r="E995" s="258"/>
      <c r="F995" s="258"/>
      <c r="G995" s="4"/>
      <c r="H995" s="5"/>
      <c r="I995" s="212"/>
      <c r="J995" s="254" t="str">
        <f>IF($H995="","",VLOOKUP($H995,TSギフト商品コード!$A$1:$H$10000,2,0))</f>
        <v/>
      </c>
      <c r="K995" s="184" t="str">
        <f>IF($H995="","",IF(EXACT(ASC(VLOOKUP($H995,TSギフト商品コード!$A$1:$H$10000,8,0)),1),VLOOKUP($H995,TSギフト商品コード!$A$1:$H$10000,3,0),ROUNDDOWN((1-$I$6)*VLOOKUP($H995,TSギフト商品コード!$A$1:$H$10000,3,0),0)))</f>
        <v/>
      </c>
      <c r="L995" s="185" t="str">
        <f t="shared" si="15"/>
        <v/>
      </c>
      <c r="M995" s="288"/>
      <c r="N995" s="5"/>
      <c r="O995" s="5"/>
      <c r="P995" s="5"/>
      <c r="Q995" s="5"/>
      <c r="R995" s="256"/>
      <c r="S995" s="256"/>
      <c r="T995" s="5"/>
      <c r="U995" s="5"/>
      <c r="V995" s="265"/>
      <c r="W995" s="34"/>
      <c r="X995" s="211" t="str">
        <f>IF($H995="","",IF(EXACT(ASC(VLOOKUP($H995,TSギフト商品コード!$A$2:$H$10000,8,0)),1),VLOOKUP($H995,TSギフト商品コード!$A$2:$H$10000,4,0),IF($I$6=0%,VLOOKUP($H995,TSギフト商品コード!$A$2:$H$10000,4,0),IF($I$6=3%,VLOOKUP($H995,TSギフト商品コード!$A$2:$H$10000,5,0),IF($I$6=5%,VLOOKUP($H995,TSギフト商品コード!$A$2:$H$10000,6,0),IF($I$6=10%,VLOOKUP($H995,TSギフト商品コード!$A$2:$H$10000,7,0),""))))))</f>
        <v/>
      </c>
      <c r="Y995" s="34"/>
      <c r="Z995" s="34"/>
      <c r="AA995" s="34"/>
      <c r="AB995" s="34"/>
      <c r="AC995" s="34"/>
      <c r="AD995" s="34"/>
      <c r="AE995" s="34"/>
      <c r="AF995" s="34"/>
      <c r="AG995" s="34"/>
      <c r="AH995" s="34"/>
      <c r="AI995" s="34"/>
      <c r="AJ995" s="34"/>
      <c r="AK995" s="34"/>
      <c r="AL995" s="34"/>
      <c r="AM995" s="34"/>
      <c r="AN995" s="34"/>
      <c r="AO995" s="34"/>
      <c r="AP995" s="34"/>
      <c r="AQ995" s="34"/>
      <c r="AR995" s="34"/>
      <c r="AS995" s="34"/>
      <c r="AT995" s="34"/>
      <c r="AU995" s="34"/>
      <c r="AV995" s="34"/>
      <c r="AW995" s="34"/>
      <c r="AX995" s="34"/>
      <c r="AY995" s="34"/>
      <c r="AZ995" s="34"/>
      <c r="BA995" s="34"/>
      <c r="BB995" s="34"/>
      <c r="BC995" s="34"/>
      <c r="BD995" s="34"/>
      <c r="BE995" s="34"/>
      <c r="BF995" s="34"/>
      <c r="BG995" s="34"/>
      <c r="BH995" s="34"/>
      <c r="BI995" s="34"/>
    </row>
    <row r="996" spans="1:61" s="183" customFormat="1" ht="20.100000000000001" customHeight="1" x14ac:dyDescent="0.15">
      <c r="A996" s="213">
        <v>986</v>
      </c>
      <c r="B996" s="136"/>
      <c r="C996" s="258"/>
      <c r="D996" s="258"/>
      <c r="E996" s="258"/>
      <c r="F996" s="258"/>
      <c r="G996" s="4"/>
      <c r="H996" s="5"/>
      <c r="I996" s="212"/>
      <c r="J996" s="254" t="str">
        <f>IF($H996="","",VLOOKUP($H996,TSギフト商品コード!$A$1:$H$10000,2,0))</f>
        <v/>
      </c>
      <c r="K996" s="184" t="str">
        <f>IF($H996="","",IF(EXACT(ASC(VLOOKUP($H996,TSギフト商品コード!$A$1:$H$10000,8,0)),1),VLOOKUP($H996,TSギフト商品コード!$A$1:$H$10000,3,0),ROUNDDOWN((1-$I$6)*VLOOKUP($H996,TSギフト商品コード!$A$1:$H$10000,3,0),0)))</f>
        <v/>
      </c>
      <c r="L996" s="185" t="str">
        <f t="shared" si="15"/>
        <v/>
      </c>
      <c r="M996" s="288"/>
      <c r="N996" s="5"/>
      <c r="O996" s="5"/>
      <c r="P996" s="5"/>
      <c r="Q996" s="5"/>
      <c r="R996" s="256"/>
      <c r="S996" s="256"/>
      <c r="T996" s="5"/>
      <c r="U996" s="5"/>
      <c r="V996" s="265"/>
      <c r="W996" s="34"/>
      <c r="X996" s="211" t="str">
        <f>IF($H996="","",IF(EXACT(ASC(VLOOKUP($H996,TSギフト商品コード!$A$2:$H$10000,8,0)),1),VLOOKUP($H996,TSギフト商品コード!$A$2:$H$10000,4,0),IF($I$6=0%,VLOOKUP($H996,TSギフト商品コード!$A$2:$H$10000,4,0),IF($I$6=3%,VLOOKUP($H996,TSギフト商品コード!$A$2:$H$10000,5,0),IF($I$6=5%,VLOOKUP($H996,TSギフト商品コード!$A$2:$H$10000,6,0),IF($I$6=10%,VLOOKUP($H996,TSギフト商品コード!$A$2:$H$10000,7,0),""))))))</f>
        <v/>
      </c>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c r="BG996" s="34"/>
      <c r="BH996" s="34"/>
      <c r="BI996" s="34"/>
    </row>
    <row r="997" spans="1:61" s="183" customFormat="1" ht="20.100000000000001" customHeight="1" x14ac:dyDescent="0.15">
      <c r="A997" s="213">
        <v>987</v>
      </c>
      <c r="B997" s="136"/>
      <c r="C997" s="258"/>
      <c r="D997" s="258"/>
      <c r="E997" s="258"/>
      <c r="F997" s="258"/>
      <c r="G997" s="4"/>
      <c r="H997" s="5"/>
      <c r="I997" s="212"/>
      <c r="J997" s="254" t="str">
        <f>IF($H997="","",VLOOKUP($H997,TSギフト商品コード!$A$1:$H$10000,2,0))</f>
        <v/>
      </c>
      <c r="K997" s="184" t="str">
        <f>IF($H997="","",IF(EXACT(ASC(VLOOKUP($H997,TSギフト商品コード!$A$1:$H$10000,8,0)),1),VLOOKUP($H997,TSギフト商品コード!$A$1:$H$10000,3,0),ROUNDDOWN((1-$I$6)*VLOOKUP($H997,TSギフト商品コード!$A$1:$H$10000,3,0),0)))</f>
        <v/>
      </c>
      <c r="L997" s="185" t="str">
        <f t="shared" si="15"/>
        <v/>
      </c>
      <c r="M997" s="288"/>
      <c r="N997" s="5"/>
      <c r="O997" s="5"/>
      <c r="P997" s="5"/>
      <c r="Q997" s="5"/>
      <c r="R997" s="256"/>
      <c r="S997" s="256"/>
      <c r="T997" s="5"/>
      <c r="U997" s="5"/>
      <c r="V997" s="265"/>
      <c r="W997" s="34"/>
      <c r="X997" s="211" t="str">
        <f>IF($H997="","",IF(EXACT(ASC(VLOOKUP($H997,TSギフト商品コード!$A$2:$H$10000,8,0)),1),VLOOKUP($H997,TSギフト商品コード!$A$2:$H$10000,4,0),IF($I$6=0%,VLOOKUP($H997,TSギフト商品コード!$A$2:$H$10000,4,0),IF($I$6=3%,VLOOKUP($H997,TSギフト商品コード!$A$2:$H$10000,5,0),IF($I$6=5%,VLOOKUP($H997,TSギフト商品コード!$A$2:$H$10000,6,0),IF($I$6=10%,VLOOKUP($H997,TSギフト商品コード!$A$2:$H$10000,7,0),""))))))</f>
        <v/>
      </c>
      <c r="Y997" s="34"/>
      <c r="Z997" s="34"/>
      <c r="AA997" s="34"/>
      <c r="AB997" s="34"/>
      <c r="AC997" s="34"/>
      <c r="AD997" s="34"/>
      <c r="AE997" s="34"/>
      <c r="AF997" s="34"/>
      <c r="AG997" s="34"/>
      <c r="AH997" s="34"/>
      <c r="AI997" s="34"/>
      <c r="AJ997" s="34"/>
      <c r="AK997" s="34"/>
      <c r="AL997" s="34"/>
      <c r="AM997" s="34"/>
      <c r="AN997" s="34"/>
      <c r="AO997" s="34"/>
      <c r="AP997" s="34"/>
      <c r="AQ997" s="34"/>
      <c r="AR997" s="34"/>
      <c r="AS997" s="34"/>
      <c r="AT997" s="34"/>
      <c r="AU997" s="34"/>
      <c r="AV997" s="34"/>
      <c r="AW997" s="34"/>
      <c r="AX997" s="34"/>
      <c r="AY997" s="34"/>
      <c r="AZ997" s="34"/>
      <c r="BA997" s="34"/>
      <c r="BB997" s="34"/>
      <c r="BC997" s="34"/>
      <c r="BD997" s="34"/>
      <c r="BE997" s="34"/>
      <c r="BF997" s="34"/>
      <c r="BG997" s="34"/>
      <c r="BH997" s="34"/>
      <c r="BI997" s="34"/>
    </row>
    <row r="998" spans="1:61" s="183" customFormat="1" ht="20.100000000000001" customHeight="1" x14ac:dyDescent="0.15">
      <c r="A998" s="213">
        <v>988</v>
      </c>
      <c r="B998" s="136"/>
      <c r="C998" s="258"/>
      <c r="D998" s="258"/>
      <c r="E998" s="258"/>
      <c r="F998" s="258"/>
      <c r="G998" s="4"/>
      <c r="H998" s="5"/>
      <c r="I998" s="212"/>
      <c r="J998" s="254" t="str">
        <f>IF($H998="","",VLOOKUP($H998,TSギフト商品コード!$A$1:$H$10000,2,0))</f>
        <v/>
      </c>
      <c r="K998" s="184" t="str">
        <f>IF($H998="","",IF(EXACT(ASC(VLOOKUP($H998,TSギフト商品コード!$A$1:$H$10000,8,0)),1),VLOOKUP($H998,TSギフト商品コード!$A$1:$H$10000,3,0),ROUNDDOWN((1-$I$6)*VLOOKUP($H998,TSギフト商品コード!$A$1:$H$10000,3,0),0)))</f>
        <v/>
      </c>
      <c r="L998" s="185" t="str">
        <f t="shared" si="15"/>
        <v/>
      </c>
      <c r="M998" s="288"/>
      <c r="N998" s="5"/>
      <c r="O998" s="5"/>
      <c r="P998" s="5"/>
      <c r="Q998" s="5"/>
      <c r="R998" s="256"/>
      <c r="S998" s="256"/>
      <c r="T998" s="5"/>
      <c r="U998" s="5"/>
      <c r="V998" s="265"/>
      <c r="W998" s="34"/>
      <c r="X998" s="211" t="str">
        <f>IF($H998="","",IF(EXACT(ASC(VLOOKUP($H998,TSギフト商品コード!$A$2:$H$10000,8,0)),1),VLOOKUP($H998,TSギフト商品コード!$A$2:$H$10000,4,0),IF($I$6=0%,VLOOKUP($H998,TSギフト商品コード!$A$2:$H$10000,4,0),IF($I$6=3%,VLOOKUP($H998,TSギフト商品コード!$A$2:$H$10000,5,0),IF($I$6=5%,VLOOKUP($H998,TSギフト商品コード!$A$2:$H$10000,6,0),IF($I$6=10%,VLOOKUP($H998,TSギフト商品コード!$A$2:$H$10000,7,0),""))))))</f>
        <v/>
      </c>
      <c r="Y998" s="34"/>
      <c r="Z998" s="34"/>
      <c r="AA998" s="34"/>
      <c r="AB998" s="34"/>
      <c r="AC998" s="34"/>
      <c r="AD998" s="34"/>
      <c r="AE998" s="34"/>
      <c r="AF998" s="34"/>
      <c r="AG998" s="34"/>
      <c r="AH998" s="34"/>
      <c r="AI998" s="34"/>
      <c r="AJ998" s="34"/>
      <c r="AK998" s="34"/>
      <c r="AL998" s="34"/>
      <c r="AM998" s="34"/>
      <c r="AN998" s="34"/>
      <c r="AO998" s="34"/>
      <c r="AP998" s="34"/>
      <c r="AQ998" s="34"/>
      <c r="AR998" s="34"/>
      <c r="AS998" s="34"/>
      <c r="AT998" s="34"/>
      <c r="AU998" s="34"/>
      <c r="AV998" s="34"/>
      <c r="AW998" s="34"/>
      <c r="AX998" s="34"/>
      <c r="AY998" s="34"/>
      <c r="AZ998" s="34"/>
      <c r="BA998" s="34"/>
      <c r="BB998" s="34"/>
      <c r="BC998" s="34"/>
      <c r="BD998" s="34"/>
      <c r="BE998" s="34"/>
      <c r="BF998" s="34"/>
      <c r="BG998" s="34"/>
      <c r="BH998" s="34"/>
      <c r="BI998" s="34"/>
    </row>
    <row r="999" spans="1:61" s="183" customFormat="1" ht="20.100000000000001" customHeight="1" x14ac:dyDescent="0.15">
      <c r="A999" s="213">
        <v>989</v>
      </c>
      <c r="B999" s="136"/>
      <c r="C999" s="258"/>
      <c r="D999" s="258"/>
      <c r="E999" s="258"/>
      <c r="F999" s="258"/>
      <c r="G999" s="4"/>
      <c r="H999" s="5"/>
      <c r="I999" s="212"/>
      <c r="J999" s="254" t="str">
        <f>IF($H999="","",VLOOKUP($H999,TSギフト商品コード!$A$1:$H$10000,2,0))</f>
        <v/>
      </c>
      <c r="K999" s="184" t="str">
        <f>IF($H999="","",IF(EXACT(ASC(VLOOKUP($H999,TSギフト商品コード!$A$1:$H$10000,8,0)),1),VLOOKUP($H999,TSギフト商品コード!$A$1:$H$10000,3,0),ROUNDDOWN((1-$I$6)*VLOOKUP($H999,TSギフト商品コード!$A$1:$H$10000,3,0),0)))</f>
        <v/>
      </c>
      <c r="L999" s="185" t="str">
        <f t="shared" si="15"/>
        <v/>
      </c>
      <c r="M999" s="288"/>
      <c r="N999" s="5"/>
      <c r="O999" s="5"/>
      <c r="P999" s="5"/>
      <c r="Q999" s="5"/>
      <c r="R999" s="256"/>
      <c r="S999" s="256"/>
      <c r="T999" s="5"/>
      <c r="U999" s="5"/>
      <c r="V999" s="265"/>
      <c r="W999" s="34"/>
      <c r="X999" s="211" t="str">
        <f>IF($H999="","",IF(EXACT(ASC(VLOOKUP($H999,TSギフト商品コード!$A$2:$H$10000,8,0)),1),VLOOKUP($H999,TSギフト商品コード!$A$2:$H$10000,4,0),IF($I$6=0%,VLOOKUP($H999,TSギフト商品コード!$A$2:$H$10000,4,0),IF($I$6=3%,VLOOKUP($H999,TSギフト商品コード!$A$2:$H$10000,5,0),IF($I$6=5%,VLOOKUP($H999,TSギフト商品コード!$A$2:$H$10000,6,0),IF($I$6=10%,VLOOKUP($H999,TSギフト商品コード!$A$2:$H$10000,7,0),""))))))</f>
        <v/>
      </c>
      <c r="Y999" s="34"/>
      <c r="Z999" s="34"/>
      <c r="AA999" s="34"/>
      <c r="AB999" s="34"/>
      <c r="AC999" s="34"/>
      <c r="AD999" s="34"/>
      <c r="AE999" s="34"/>
      <c r="AF999" s="34"/>
      <c r="AG999" s="34"/>
      <c r="AH999" s="34"/>
      <c r="AI999" s="34"/>
      <c r="AJ999" s="34"/>
      <c r="AK999" s="34"/>
      <c r="AL999" s="34"/>
      <c r="AM999" s="34"/>
      <c r="AN999" s="34"/>
      <c r="AO999" s="34"/>
      <c r="AP999" s="34"/>
      <c r="AQ999" s="34"/>
      <c r="AR999" s="34"/>
      <c r="AS999" s="34"/>
      <c r="AT999" s="34"/>
      <c r="AU999" s="34"/>
      <c r="AV999" s="34"/>
      <c r="AW999" s="34"/>
      <c r="AX999" s="34"/>
      <c r="AY999" s="34"/>
      <c r="AZ999" s="34"/>
      <c r="BA999" s="34"/>
      <c r="BB999" s="34"/>
      <c r="BC999" s="34"/>
      <c r="BD999" s="34"/>
      <c r="BE999" s="34"/>
      <c r="BF999" s="34"/>
      <c r="BG999" s="34"/>
      <c r="BH999" s="34"/>
      <c r="BI999" s="34"/>
    </row>
    <row r="1000" spans="1:61" s="183" customFormat="1" ht="20.100000000000001" customHeight="1" x14ac:dyDescent="0.15">
      <c r="A1000" s="213">
        <v>990</v>
      </c>
      <c r="B1000" s="136"/>
      <c r="C1000" s="258"/>
      <c r="D1000" s="258"/>
      <c r="E1000" s="258"/>
      <c r="F1000" s="258"/>
      <c r="G1000" s="4"/>
      <c r="H1000" s="5"/>
      <c r="I1000" s="212"/>
      <c r="J1000" s="254" t="str">
        <f>IF($H1000="","",VLOOKUP($H1000,TSギフト商品コード!$A$1:$H$10000,2,0))</f>
        <v/>
      </c>
      <c r="K1000" s="184" t="str">
        <f>IF($H1000="","",IF(EXACT(ASC(VLOOKUP($H1000,TSギフト商品コード!$A$1:$H$10000,8,0)),1),VLOOKUP($H1000,TSギフト商品コード!$A$1:$H$10000,3,0),ROUNDDOWN((1-$I$6)*VLOOKUP($H1000,TSギフト商品コード!$A$1:$H$10000,3,0),0)))</f>
        <v/>
      </c>
      <c r="L1000" s="185" t="str">
        <f t="shared" si="15"/>
        <v/>
      </c>
      <c r="M1000" s="288"/>
      <c r="N1000" s="5"/>
      <c r="O1000" s="5"/>
      <c r="P1000" s="5"/>
      <c r="Q1000" s="5"/>
      <c r="R1000" s="256"/>
      <c r="S1000" s="256"/>
      <c r="T1000" s="5"/>
      <c r="U1000" s="5"/>
      <c r="V1000" s="265"/>
      <c r="W1000" s="34"/>
      <c r="X1000" s="211" t="str">
        <f>IF($H1000="","",IF(EXACT(ASC(VLOOKUP($H1000,TSギフト商品コード!$A$2:$H$10000,8,0)),1),VLOOKUP($H1000,TSギフト商品コード!$A$2:$H$10000,4,0),IF($I$6=0%,VLOOKUP($H1000,TSギフト商品コード!$A$2:$H$10000,4,0),IF($I$6=3%,VLOOKUP($H1000,TSギフト商品コード!$A$2:$H$10000,5,0),IF($I$6=5%,VLOOKUP($H1000,TSギフト商品コード!$A$2:$H$10000,6,0),IF($I$6=10%,VLOOKUP($H1000,TSギフト商品コード!$A$2:$H$10000,7,0),""))))))</f>
        <v/>
      </c>
      <c r="Y1000" s="34"/>
      <c r="Z1000" s="34"/>
      <c r="AA1000" s="34"/>
      <c r="AB1000" s="34"/>
      <c r="AC1000" s="34"/>
      <c r="AD1000" s="34"/>
      <c r="AE1000" s="34"/>
      <c r="AF1000" s="34"/>
      <c r="AG1000" s="34"/>
      <c r="AH1000" s="34"/>
      <c r="AI1000" s="34"/>
      <c r="AJ1000" s="34"/>
      <c r="AK1000" s="34"/>
      <c r="AL1000" s="34"/>
      <c r="AM1000" s="34"/>
      <c r="AN1000" s="34"/>
      <c r="AO1000" s="34"/>
      <c r="AP1000" s="34"/>
      <c r="AQ1000" s="34"/>
      <c r="AR1000" s="34"/>
      <c r="AS1000" s="34"/>
      <c r="AT1000" s="34"/>
      <c r="AU1000" s="34"/>
      <c r="AV1000" s="34"/>
      <c r="AW1000" s="34"/>
      <c r="AX1000" s="34"/>
      <c r="AY1000" s="34"/>
      <c r="AZ1000" s="34"/>
      <c r="BA1000" s="34"/>
      <c r="BB1000" s="34"/>
      <c r="BC1000" s="34"/>
      <c r="BD1000" s="34"/>
      <c r="BE1000" s="34"/>
      <c r="BF1000" s="34"/>
      <c r="BG1000" s="34"/>
      <c r="BH1000" s="34"/>
      <c r="BI1000" s="34"/>
    </row>
    <row r="1001" spans="1:61" s="183" customFormat="1" ht="20.100000000000001" customHeight="1" x14ac:dyDescent="0.15">
      <c r="A1001" s="213">
        <v>991</v>
      </c>
      <c r="B1001" s="136"/>
      <c r="C1001" s="258"/>
      <c r="D1001" s="258"/>
      <c r="E1001" s="258"/>
      <c r="F1001" s="258"/>
      <c r="G1001" s="4"/>
      <c r="H1001" s="5"/>
      <c r="I1001" s="212"/>
      <c r="J1001" s="254" t="str">
        <f>IF($H1001="","",VLOOKUP($H1001,TSギフト商品コード!$A$1:$H$10000,2,0))</f>
        <v/>
      </c>
      <c r="K1001" s="184" t="str">
        <f>IF($H1001="","",IF(EXACT(ASC(VLOOKUP($H1001,TSギフト商品コード!$A$1:$H$10000,8,0)),1),VLOOKUP($H1001,TSギフト商品コード!$A$1:$H$10000,3,0),ROUNDDOWN((1-$I$6)*VLOOKUP($H1001,TSギフト商品コード!$A$1:$H$10000,3,0),0)))</f>
        <v/>
      </c>
      <c r="L1001" s="185" t="str">
        <f t="shared" si="15"/>
        <v/>
      </c>
      <c r="M1001" s="288"/>
      <c r="N1001" s="5"/>
      <c r="O1001" s="5"/>
      <c r="P1001" s="5"/>
      <c r="Q1001" s="5"/>
      <c r="R1001" s="256"/>
      <c r="S1001" s="256"/>
      <c r="T1001" s="5"/>
      <c r="U1001" s="5"/>
      <c r="V1001" s="265"/>
      <c r="W1001" s="34"/>
      <c r="X1001" s="211" t="str">
        <f>IF($H1001="","",IF(EXACT(ASC(VLOOKUP($H1001,TSギフト商品コード!$A$2:$H$10000,8,0)),1),VLOOKUP($H1001,TSギフト商品コード!$A$2:$H$10000,4,0),IF($I$6=0%,VLOOKUP($H1001,TSギフト商品コード!$A$2:$H$10000,4,0),IF($I$6=3%,VLOOKUP($H1001,TSギフト商品コード!$A$2:$H$10000,5,0),IF($I$6=5%,VLOOKUP($H1001,TSギフト商品コード!$A$2:$H$10000,6,0),IF($I$6=10%,VLOOKUP($H1001,TSギフト商品コード!$A$2:$H$10000,7,0),""))))))</f>
        <v/>
      </c>
      <c r="Y1001" s="34"/>
      <c r="Z1001" s="34"/>
      <c r="AA1001" s="34"/>
      <c r="AB1001" s="34"/>
      <c r="AC1001" s="34"/>
      <c r="AD1001" s="34"/>
      <c r="AE1001" s="34"/>
      <c r="AF1001" s="34"/>
      <c r="AG1001" s="34"/>
      <c r="AH1001" s="34"/>
      <c r="AI1001" s="34"/>
      <c r="AJ1001" s="34"/>
      <c r="AK1001" s="34"/>
      <c r="AL1001" s="34"/>
      <c r="AM1001" s="34"/>
      <c r="AN1001" s="34"/>
      <c r="AO1001" s="34"/>
      <c r="AP1001" s="34"/>
      <c r="AQ1001" s="34"/>
      <c r="AR1001" s="34"/>
      <c r="AS1001" s="34"/>
      <c r="AT1001" s="34"/>
      <c r="AU1001" s="34"/>
      <c r="AV1001" s="34"/>
      <c r="AW1001" s="34"/>
      <c r="AX1001" s="34"/>
      <c r="AY1001" s="34"/>
      <c r="AZ1001" s="34"/>
      <c r="BA1001" s="34"/>
      <c r="BB1001" s="34"/>
      <c r="BC1001" s="34"/>
      <c r="BD1001" s="34"/>
      <c r="BE1001" s="34"/>
      <c r="BF1001" s="34"/>
      <c r="BG1001" s="34"/>
      <c r="BH1001" s="34"/>
      <c r="BI1001" s="34"/>
    </row>
    <row r="1002" spans="1:61" s="183" customFormat="1" ht="20.100000000000001" customHeight="1" x14ac:dyDescent="0.15">
      <c r="A1002" s="213">
        <v>992</v>
      </c>
      <c r="B1002" s="136"/>
      <c r="C1002" s="258"/>
      <c r="D1002" s="258"/>
      <c r="E1002" s="258"/>
      <c r="F1002" s="258"/>
      <c r="G1002" s="4"/>
      <c r="H1002" s="5"/>
      <c r="I1002" s="212"/>
      <c r="J1002" s="254" t="str">
        <f>IF($H1002="","",VLOOKUP($H1002,TSギフト商品コード!$A$1:$H$10000,2,0))</f>
        <v/>
      </c>
      <c r="K1002" s="184" t="str">
        <f>IF($H1002="","",IF(EXACT(ASC(VLOOKUP($H1002,TSギフト商品コード!$A$1:$H$10000,8,0)),1),VLOOKUP($H1002,TSギフト商品コード!$A$1:$H$10000,3,0),ROUNDDOWN((1-$I$6)*VLOOKUP($H1002,TSギフト商品コード!$A$1:$H$10000,3,0),0)))</f>
        <v/>
      </c>
      <c r="L1002" s="185" t="str">
        <f t="shared" si="15"/>
        <v/>
      </c>
      <c r="M1002" s="288"/>
      <c r="N1002" s="5"/>
      <c r="O1002" s="5"/>
      <c r="P1002" s="5"/>
      <c r="Q1002" s="5"/>
      <c r="R1002" s="256"/>
      <c r="S1002" s="256"/>
      <c r="T1002" s="5"/>
      <c r="U1002" s="5"/>
      <c r="V1002" s="265"/>
      <c r="W1002" s="34"/>
      <c r="X1002" s="211" t="str">
        <f>IF($H1002="","",IF(EXACT(ASC(VLOOKUP($H1002,TSギフト商品コード!$A$2:$H$10000,8,0)),1),VLOOKUP($H1002,TSギフト商品コード!$A$2:$H$10000,4,0),IF($I$6=0%,VLOOKUP($H1002,TSギフト商品コード!$A$2:$H$10000,4,0),IF($I$6=3%,VLOOKUP($H1002,TSギフト商品コード!$A$2:$H$10000,5,0),IF($I$6=5%,VLOOKUP($H1002,TSギフト商品コード!$A$2:$H$10000,6,0),IF($I$6=10%,VLOOKUP($H1002,TSギフト商品コード!$A$2:$H$10000,7,0),""))))))</f>
        <v/>
      </c>
      <c r="Y1002" s="34"/>
      <c r="Z1002" s="34"/>
      <c r="AA1002" s="34"/>
      <c r="AB1002" s="34"/>
      <c r="AC1002" s="34"/>
      <c r="AD1002" s="34"/>
      <c r="AE1002" s="34"/>
      <c r="AF1002" s="34"/>
      <c r="AG1002" s="34"/>
      <c r="AH1002" s="34"/>
      <c r="AI1002" s="34"/>
      <c r="AJ1002" s="34"/>
      <c r="AK1002" s="34"/>
      <c r="AL1002" s="34"/>
      <c r="AM1002" s="34"/>
      <c r="AN1002" s="34"/>
      <c r="AO1002" s="34"/>
      <c r="AP1002" s="34"/>
      <c r="AQ1002" s="34"/>
      <c r="AR1002" s="34"/>
      <c r="AS1002" s="34"/>
      <c r="AT1002" s="34"/>
      <c r="AU1002" s="34"/>
      <c r="AV1002" s="34"/>
      <c r="AW1002" s="34"/>
      <c r="AX1002" s="34"/>
      <c r="AY1002" s="34"/>
      <c r="AZ1002" s="34"/>
      <c r="BA1002" s="34"/>
      <c r="BB1002" s="34"/>
      <c r="BC1002" s="34"/>
      <c r="BD1002" s="34"/>
      <c r="BE1002" s="34"/>
      <c r="BF1002" s="34"/>
      <c r="BG1002" s="34"/>
      <c r="BH1002" s="34"/>
      <c r="BI1002" s="34"/>
    </row>
    <row r="1003" spans="1:61" s="183" customFormat="1" ht="20.100000000000001" customHeight="1" x14ac:dyDescent="0.15">
      <c r="A1003" s="213">
        <v>993</v>
      </c>
      <c r="B1003" s="136"/>
      <c r="C1003" s="258"/>
      <c r="D1003" s="258"/>
      <c r="E1003" s="258"/>
      <c r="F1003" s="258"/>
      <c r="G1003" s="4"/>
      <c r="H1003" s="5"/>
      <c r="I1003" s="212"/>
      <c r="J1003" s="254" t="str">
        <f>IF($H1003="","",VLOOKUP($H1003,TSギフト商品コード!$A$1:$H$10000,2,0))</f>
        <v/>
      </c>
      <c r="K1003" s="184" t="str">
        <f>IF($H1003="","",IF(EXACT(ASC(VLOOKUP($H1003,TSギフト商品コード!$A$1:$H$10000,8,0)),1),VLOOKUP($H1003,TSギフト商品コード!$A$1:$H$10000,3,0),ROUNDDOWN((1-$I$6)*VLOOKUP($H1003,TSギフト商品コード!$A$1:$H$10000,3,0),0)))</f>
        <v/>
      </c>
      <c r="L1003" s="185" t="str">
        <f t="shared" si="15"/>
        <v/>
      </c>
      <c r="M1003" s="288"/>
      <c r="N1003" s="5"/>
      <c r="O1003" s="5"/>
      <c r="P1003" s="5"/>
      <c r="Q1003" s="5"/>
      <c r="R1003" s="256"/>
      <c r="S1003" s="256"/>
      <c r="T1003" s="5"/>
      <c r="U1003" s="5"/>
      <c r="V1003" s="265"/>
      <c r="W1003" s="34"/>
      <c r="X1003" s="211" t="str">
        <f>IF($H1003="","",IF(EXACT(ASC(VLOOKUP($H1003,TSギフト商品コード!$A$2:$H$10000,8,0)),1),VLOOKUP($H1003,TSギフト商品コード!$A$2:$H$10000,4,0),IF($I$6=0%,VLOOKUP($H1003,TSギフト商品コード!$A$2:$H$10000,4,0),IF($I$6=3%,VLOOKUP($H1003,TSギフト商品コード!$A$2:$H$10000,5,0),IF($I$6=5%,VLOOKUP($H1003,TSギフト商品コード!$A$2:$H$10000,6,0),IF($I$6=10%,VLOOKUP($H1003,TSギフト商品コード!$A$2:$H$10000,7,0),""))))))</f>
        <v/>
      </c>
      <c r="Y1003" s="34"/>
      <c r="Z1003" s="34"/>
      <c r="AA1003" s="34"/>
      <c r="AB1003" s="34"/>
      <c r="AC1003" s="34"/>
      <c r="AD1003" s="34"/>
      <c r="AE1003" s="34"/>
      <c r="AF1003" s="34"/>
      <c r="AG1003" s="34"/>
      <c r="AH1003" s="34"/>
      <c r="AI1003" s="34"/>
      <c r="AJ1003" s="34"/>
      <c r="AK1003" s="34"/>
      <c r="AL1003" s="34"/>
      <c r="AM1003" s="34"/>
      <c r="AN1003" s="34"/>
      <c r="AO1003" s="34"/>
      <c r="AP1003" s="34"/>
      <c r="AQ1003" s="34"/>
      <c r="AR1003" s="34"/>
      <c r="AS1003" s="34"/>
      <c r="AT1003" s="34"/>
      <c r="AU1003" s="34"/>
      <c r="AV1003" s="34"/>
      <c r="AW1003" s="34"/>
      <c r="AX1003" s="34"/>
      <c r="AY1003" s="34"/>
      <c r="AZ1003" s="34"/>
      <c r="BA1003" s="34"/>
      <c r="BB1003" s="34"/>
      <c r="BC1003" s="34"/>
      <c r="BD1003" s="34"/>
      <c r="BE1003" s="34"/>
      <c r="BF1003" s="34"/>
      <c r="BG1003" s="34"/>
      <c r="BH1003" s="34"/>
      <c r="BI1003" s="34"/>
    </row>
    <row r="1004" spans="1:61" s="183" customFormat="1" ht="20.100000000000001" customHeight="1" x14ac:dyDescent="0.15">
      <c r="A1004" s="213">
        <v>994</v>
      </c>
      <c r="B1004" s="136"/>
      <c r="C1004" s="258"/>
      <c r="D1004" s="258"/>
      <c r="E1004" s="258"/>
      <c r="F1004" s="258"/>
      <c r="G1004" s="4"/>
      <c r="H1004" s="5"/>
      <c r="I1004" s="212"/>
      <c r="J1004" s="254" t="str">
        <f>IF($H1004="","",VLOOKUP($H1004,TSギフト商品コード!$A$1:$H$10000,2,0))</f>
        <v/>
      </c>
      <c r="K1004" s="184" t="str">
        <f>IF($H1004="","",IF(EXACT(ASC(VLOOKUP($H1004,TSギフト商品コード!$A$1:$H$10000,8,0)),1),VLOOKUP($H1004,TSギフト商品コード!$A$1:$H$10000,3,0),ROUNDDOWN((1-$I$6)*VLOOKUP($H1004,TSギフト商品コード!$A$1:$H$10000,3,0),0)))</f>
        <v/>
      </c>
      <c r="L1004" s="185" t="str">
        <f t="shared" si="15"/>
        <v/>
      </c>
      <c r="M1004" s="288"/>
      <c r="N1004" s="5"/>
      <c r="O1004" s="5"/>
      <c r="P1004" s="5"/>
      <c r="Q1004" s="5"/>
      <c r="R1004" s="256"/>
      <c r="S1004" s="256"/>
      <c r="T1004" s="5"/>
      <c r="U1004" s="5"/>
      <c r="V1004" s="265"/>
      <c r="W1004" s="34"/>
      <c r="X1004" s="211" t="str">
        <f>IF($H1004="","",IF(EXACT(ASC(VLOOKUP($H1004,TSギフト商品コード!$A$2:$H$10000,8,0)),1),VLOOKUP($H1004,TSギフト商品コード!$A$2:$H$10000,4,0),IF($I$6=0%,VLOOKUP($H1004,TSギフト商品コード!$A$2:$H$10000,4,0),IF($I$6=3%,VLOOKUP($H1004,TSギフト商品コード!$A$2:$H$10000,5,0),IF($I$6=5%,VLOOKUP($H1004,TSギフト商品コード!$A$2:$H$10000,6,0),IF($I$6=10%,VLOOKUP($H1004,TSギフト商品コード!$A$2:$H$10000,7,0),""))))))</f>
        <v/>
      </c>
      <c r="Y1004" s="34"/>
      <c r="Z1004" s="34"/>
      <c r="AA1004" s="34"/>
      <c r="AB1004" s="34"/>
      <c r="AC1004" s="34"/>
      <c r="AD1004" s="34"/>
      <c r="AE1004" s="34"/>
      <c r="AF1004" s="34"/>
      <c r="AG1004" s="34"/>
      <c r="AH1004" s="34"/>
      <c r="AI1004" s="34"/>
      <c r="AJ1004" s="34"/>
      <c r="AK1004" s="34"/>
      <c r="AL1004" s="34"/>
      <c r="AM1004" s="34"/>
      <c r="AN1004" s="34"/>
      <c r="AO1004" s="34"/>
      <c r="AP1004" s="34"/>
      <c r="AQ1004" s="34"/>
      <c r="AR1004" s="34"/>
      <c r="AS1004" s="34"/>
      <c r="AT1004" s="34"/>
      <c r="AU1004" s="34"/>
      <c r="AV1004" s="34"/>
      <c r="AW1004" s="34"/>
      <c r="AX1004" s="34"/>
      <c r="AY1004" s="34"/>
      <c r="AZ1004" s="34"/>
      <c r="BA1004" s="34"/>
      <c r="BB1004" s="34"/>
      <c r="BC1004" s="34"/>
      <c r="BD1004" s="34"/>
      <c r="BE1004" s="34"/>
      <c r="BF1004" s="34"/>
      <c r="BG1004" s="34"/>
      <c r="BH1004" s="34"/>
      <c r="BI1004" s="34"/>
    </row>
    <row r="1005" spans="1:61" s="183" customFormat="1" ht="20.100000000000001" customHeight="1" x14ac:dyDescent="0.15">
      <c r="A1005" s="213">
        <v>995</v>
      </c>
      <c r="B1005" s="136"/>
      <c r="C1005" s="258"/>
      <c r="D1005" s="258"/>
      <c r="E1005" s="258"/>
      <c r="F1005" s="258"/>
      <c r="G1005" s="4"/>
      <c r="H1005" s="5"/>
      <c r="I1005" s="212"/>
      <c r="J1005" s="254" t="str">
        <f>IF($H1005="","",VLOOKUP($H1005,TSギフト商品コード!$A$1:$H$10000,2,0))</f>
        <v/>
      </c>
      <c r="K1005" s="184" t="str">
        <f>IF($H1005="","",IF(EXACT(ASC(VLOOKUP($H1005,TSギフト商品コード!$A$1:$H$10000,8,0)),1),VLOOKUP($H1005,TSギフト商品コード!$A$1:$H$10000,3,0),ROUNDDOWN((1-$I$6)*VLOOKUP($H1005,TSギフト商品コード!$A$1:$H$10000,3,0),0)))</f>
        <v/>
      </c>
      <c r="L1005" s="185" t="str">
        <f t="shared" si="15"/>
        <v/>
      </c>
      <c r="M1005" s="288"/>
      <c r="N1005" s="5"/>
      <c r="O1005" s="5"/>
      <c r="P1005" s="5"/>
      <c r="Q1005" s="5"/>
      <c r="R1005" s="256"/>
      <c r="S1005" s="256"/>
      <c r="T1005" s="5"/>
      <c r="U1005" s="5"/>
      <c r="V1005" s="265"/>
      <c r="W1005" s="34"/>
      <c r="X1005" s="211" t="str">
        <f>IF($H1005="","",IF(EXACT(ASC(VLOOKUP($H1005,TSギフト商品コード!$A$2:$H$10000,8,0)),1),VLOOKUP($H1005,TSギフト商品コード!$A$2:$H$10000,4,0),IF($I$6=0%,VLOOKUP($H1005,TSギフト商品コード!$A$2:$H$10000,4,0),IF($I$6=3%,VLOOKUP($H1005,TSギフト商品コード!$A$2:$H$10000,5,0),IF($I$6=5%,VLOOKUP($H1005,TSギフト商品コード!$A$2:$H$10000,6,0),IF($I$6=10%,VLOOKUP($H1005,TSギフト商品コード!$A$2:$H$10000,7,0),""))))))</f>
        <v/>
      </c>
      <c r="Y1005" s="34"/>
      <c r="Z1005" s="34"/>
      <c r="AA1005" s="34"/>
      <c r="AB1005" s="34"/>
      <c r="AC1005" s="34"/>
      <c r="AD1005" s="34"/>
      <c r="AE1005" s="34"/>
      <c r="AF1005" s="34"/>
      <c r="AG1005" s="34"/>
      <c r="AH1005" s="34"/>
      <c r="AI1005" s="34"/>
      <c r="AJ1005" s="34"/>
      <c r="AK1005" s="34"/>
      <c r="AL1005" s="34"/>
      <c r="AM1005" s="34"/>
      <c r="AN1005" s="34"/>
      <c r="AO1005" s="34"/>
      <c r="AP1005" s="34"/>
      <c r="AQ1005" s="34"/>
      <c r="AR1005" s="34"/>
      <c r="AS1005" s="34"/>
      <c r="AT1005" s="34"/>
      <c r="AU1005" s="34"/>
      <c r="AV1005" s="34"/>
      <c r="AW1005" s="34"/>
      <c r="AX1005" s="34"/>
      <c r="AY1005" s="34"/>
      <c r="AZ1005" s="34"/>
      <c r="BA1005" s="34"/>
      <c r="BB1005" s="34"/>
      <c r="BC1005" s="34"/>
      <c r="BD1005" s="34"/>
      <c r="BE1005" s="34"/>
      <c r="BF1005" s="34"/>
      <c r="BG1005" s="34"/>
      <c r="BH1005" s="34"/>
      <c r="BI1005" s="34"/>
    </row>
    <row r="1006" spans="1:61" s="183" customFormat="1" ht="20.100000000000001" customHeight="1" x14ac:dyDescent="0.15">
      <c r="A1006" s="213">
        <v>996</v>
      </c>
      <c r="B1006" s="136"/>
      <c r="C1006" s="258"/>
      <c r="D1006" s="258"/>
      <c r="E1006" s="258"/>
      <c r="F1006" s="258"/>
      <c r="G1006" s="4"/>
      <c r="H1006" s="5"/>
      <c r="I1006" s="212"/>
      <c r="J1006" s="254" t="str">
        <f>IF($H1006="","",VLOOKUP($H1006,TSギフト商品コード!$A$1:$H$10000,2,0))</f>
        <v/>
      </c>
      <c r="K1006" s="184" t="str">
        <f>IF($H1006="","",IF(EXACT(ASC(VLOOKUP($H1006,TSギフト商品コード!$A$1:$H$10000,8,0)),1),VLOOKUP($H1006,TSギフト商品コード!$A$1:$H$10000,3,0),ROUNDDOWN((1-$I$6)*VLOOKUP($H1006,TSギフト商品コード!$A$1:$H$10000,3,0),0)))</f>
        <v/>
      </c>
      <c r="L1006" s="185" t="str">
        <f t="shared" si="15"/>
        <v/>
      </c>
      <c r="M1006" s="288"/>
      <c r="N1006" s="5"/>
      <c r="O1006" s="5"/>
      <c r="P1006" s="5"/>
      <c r="Q1006" s="5"/>
      <c r="R1006" s="256"/>
      <c r="S1006" s="256"/>
      <c r="T1006" s="5"/>
      <c r="U1006" s="5"/>
      <c r="V1006" s="265"/>
      <c r="W1006" s="34"/>
      <c r="X1006" s="211" t="str">
        <f>IF($H1006="","",IF(EXACT(ASC(VLOOKUP($H1006,TSギフト商品コード!$A$2:$H$10000,8,0)),1),VLOOKUP($H1006,TSギフト商品コード!$A$2:$H$10000,4,0),IF($I$6=0%,VLOOKUP($H1006,TSギフト商品コード!$A$2:$H$10000,4,0),IF($I$6=3%,VLOOKUP($H1006,TSギフト商品コード!$A$2:$H$10000,5,0),IF($I$6=5%,VLOOKUP($H1006,TSギフト商品コード!$A$2:$H$10000,6,0),IF($I$6=10%,VLOOKUP($H1006,TSギフト商品コード!$A$2:$H$10000,7,0),""))))))</f>
        <v/>
      </c>
      <c r="Y1006" s="34"/>
      <c r="Z1006" s="34"/>
      <c r="AA1006" s="34"/>
      <c r="AB1006" s="34"/>
      <c r="AC1006" s="34"/>
      <c r="AD1006" s="34"/>
      <c r="AE1006" s="34"/>
      <c r="AF1006" s="34"/>
      <c r="AG1006" s="34"/>
      <c r="AH1006" s="34"/>
      <c r="AI1006" s="34"/>
      <c r="AJ1006" s="34"/>
      <c r="AK1006" s="34"/>
      <c r="AL1006" s="34"/>
      <c r="AM1006" s="34"/>
      <c r="AN1006" s="34"/>
      <c r="AO1006" s="34"/>
      <c r="AP1006" s="34"/>
      <c r="AQ1006" s="34"/>
      <c r="AR1006" s="34"/>
      <c r="AS1006" s="34"/>
      <c r="AT1006" s="34"/>
      <c r="AU1006" s="34"/>
      <c r="AV1006" s="34"/>
      <c r="AW1006" s="34"/>
      <c r="AX1006" s="34"/>
      <c r="AY1006" s="34"/>
      <c r="AZ1006" s="34"/>
      <c r="BA1006" s="34"/>
      <c r="BB1006" s="34"/>
      <c r="BC1006" s="34"/>
      <c r="BD1006" s="34"/>
      <c r="BE1006" s="34"/>
      <c r="BF1006" s="34"/>
      <c r="BG1006" s="34"/>
      <c r="BH1006" s="34"/>
      <c r="BI1006" s="34"/>
    </row>
    <row r="1007" spans="1:61" s="183" customFormat="1" ht="20.100000000000001" customHeight="1" x14ac:dyDescent="0.15">
      <c r="A1007" s="213">
        <v>997</v>
      </c>
      <c r="B1007" s="136"/>
      <c r="C1007" s="258"/>
      <c r="D1007" s="258"/>
      <c r="E1007" s="258"/>
      <c r="F1007" s="258"/>
      <c r="G1007" s="4"/>
      <c r="H1007" s="5"/>
      <c r="I1007" s="212"/>
      <c r="J1007" s="254" t="str">
        <f>IF($H1007="","",VLOOKUP($H1007,TSギフト商品コード!$A$1:$H$10000,2,0))</f>
        <v/>
      </c>
      <c r="K1007" s="184" t="str">
        <f>IF($H1007="","",IF(EXACT(ASC(VLOOKUP($H1007,TSギフト商品コード!$A$1:$H$10000,8,0)),1),VLOOKUP($H1007,TSギフト商品コード!$A$1:$H$10000,3,0),ROUNDDOWN((1-$I$6)*VLOOKUP($H1007,TSギフト商品コード!$A$1:$H$10000,3,0),0)))</f>
        <v/>
      </c>
      <c r="L1007" s="185" t="str">
        <f t="shared" si="15"/>
        <v/>
      </c>
      <c r="M1007" s="288"/>
      <c r="N1007" s="5"/>
      <c r="O1007" s="5"/>
      <c r="P1007" s="5"/>
      <c r="Q1007" s="5"/>
      <c r="R1007" s="256"/>
      <c r="S1007" s="256"/>
      <c r="T1007" s="5"/>
      <c r="U1007" s="5"/>
      <c r="V1007" s="265"/>
      <c r="W1007" s="34"/>
      <c r="X1007" s="211" t="str">
        <f>IF($H1007="","",IF(EXACT(ASC(VLOOKUP($H1007,TSギフト商品コード!$A$2:$H$10000,8,0)),1),VLOOKUP($H1007,TSギフト商品コード!$A$2:$H$10000,4,0),IF($I$6=0%,VLOOKUP($H1007,TSギフト商品コード!$A$2:$H$10000,4,0),IF($I$6=3%,VLOOKUP($H1007,TSギフト商品コード!$A$2:$H$10000,5,0),IF($I$6=5%,VLOOKUP($H1007,TSギフト商品コード!$A$2:$H$10000,6,0),IF($I$6=10%,VLOOKUP($H1007,TSギフト商品コード!$A$2:$H$10000,7,0),""))))))</f>
        <v/>
      </c>
      <c r="Y1007" s="34"/>
      <c r="Z1007" s="34"/>
      <c r="AA1007" s="34"/>
      <c r="AB1007" s="34"/>
      <c r="AC1007" s="34"/>
      <c r="AD1007" s="34"/>
      <c r="AE1007" s="34"/>
      <c r="AF1007" s="34"/>
      <c r="AG1007" s="34"/>
      <c r="AH1007" s="34"/>
      <c r="AI1007" s="34"/>
      <c r="AJ1007" s="34"/>
      <c r="AK1007" s="34"/>
      <c r="AL1007" s="34"/>
      <c r="AM1007" s="34"/>
      <c r="AN1007" s="34"/>
      <c r="AO1007" s="34"/>
      <c r="AP1007" s="34"/>
      <c r="AQ1007" s="34"/>
      <c r="AR1007" s="34"/>
      <c r="AS1007" s="34"/>
      <c r="AT1007" s="34"/>
      <c r="AU1007" s="34"/>
      <c r="AV1007" s="34"/>
      <c r="AW1007" s="34"/>
      <c r="AX1007" s="34"/>
      <c r="AY1007" s="34"/>
      <c r="AZ1007" s="34"/>
      <c r="BA1007" s="34"/>
      <c r="BB1007" s="34"/>
      <c r="BC1007" s="34"/>
      <c r="BD1007" s="34"/>
      <c r="BE1007" s="34"/>
      <c r="BF1007" s="34"/>
      <c r="BG1007" s="34"/>
      <c r="BH1007" s="34"/>
      <c r="BI1007" s="34"/>
    </row>
    <row r="1008" spans="1:61" s="183" customFormat="1" ht="20.100000000000001" customHeight="1" x14ac:dyDescent="0.15">
      <c r="A1008" s="213">
        <v>998</v>
      </c>
      <c r="B1008" s="136"/>
      <c r="C1008" s="258"/>
      <c r="D1008" s="258"/>
      <c r="E1008" s="258"/>
      <c r="F1008" s="258"/>
      <c r="G1008" s="4"/>
      <c r="H1008" s="5"/>
      <c r="I1008" s="212"/>
      <c r="J1008" s="254" t="str">
        <f>IF($H1008="","",VLOOKUP($H1008,TSギフト商品コード!$A$1:$H$10000,2,0))</f>
        <v/>
      </c>
      <c r="K1008" s="184" t="str">
        <f>IF($H1008="","",IF(EXACT(ASC(VLOOKUP($H1008,TSギフト商品コード!$A$1:$H$10000,8,0)),1),VLOOKUP($H1008,TSギフト商品コード!$A$1:$H$10000,3,0),ROUNDDOWN((1-$I$6)*VLOOKUP($H1008,TSギフト商品コード!$A$1:$H$10000,3,0),0)))</f>
        <v/>
      </c>
      <c r="L1008" s="185" t="str">
        <f t="shared" si="15"/>
        <v/>
      </c>
      <c r="M1008" s="288"/>
      <c r="N1008" s="5"/>
      <c r="O1008" s="5"/>
      <c r="P1008" s="5"/>
      <c r="Q1008" s="5"/>
      <c r="R1008" s="256"/>
      <c r="S1008" s="256"/>
      <c r="T1008" s="5"/>
      <c r="U1008" s="5"/>
      <c r="V1008" s="265"/>
      <c r="W1008" s="34"/>
      <c r="X1008" s="211" t="str">
        <f>IF($H1008="","",IF(EXACT(ASC(VLOOKUP($H1008,TSギフト商品コード!$A$2:$H$10000,8,0)),1),VLOOKUP($H1008,TSギフト商品コード!$A$2:$H$10000,4,0),IF($I$6=0%,VLOOKUP($H1008,TSギフト商品コード!$A$2:$H$10000,4,0),IF($I$6=3%,VLOOKUP($H1008,TSギフト商品コード!$A$2:$H$10000,5,0),IF($I$6=5%,VLOOKUP($H1008,TSギフト商品コード!$A$2:$H$10000,6,0),IF($I$6=10%,VLOOKUP($H1008,TSギフト商品コード!$A$2:$H$10000,7,0),""))))))</f>
        <v/>
      </c>
      <c r="Y1008" s="34"/>
      <c r="Z1008" s="34"/>
      <c r="AA1008" s="34"/>
      <c r="AB1008" s="34"/>
      <c r="AC1008" s="34"/>
      <c r="AD1008" s="34"/>
      <c r="AE1008" s="34"/>
      <c r="AF1008" s="34"/>
      <c r="AG1008" s="34"/>
      <c r="AH1008" s="34"/>
      <c r="AI1008" s="34"/>
      <c r="AJ1008" s="34"/>
      <c r="AK1008" s="34"/>
      <c r="AL1008" s="34"/>
      <c r="AM1008" s="34"/>
      <c r="AN1008" s="34"/>
      <c r="AO1008" s="34"/>
      <c r="AP1008" s="34"/>
      <c r="AQ1008" s="34"/>
      <c r="AR1008" s="34"/>
      <c r="AS1008" s="34"/>
      <c r="AT1008" s="34"/>
      <c r="AU1008" s="34"/>
      <c r="AV1008" s="34"/>
      <c r="AW1008" s="34"/>
      <c r="AX1008" s="34"/>
      <c r="AY1008" s="34"/>
      <c r="AZ1008" s="34"/>
      <c r="BA1008" s="34"/>
      <c r="BB1008" s="34"/>
      <c r="BC1008" s="34"/>
      <c r="BD1008" s="34"/>
      <c r="BE1008" s="34"/>
      <c r="BF1008" s="34"/>
      <c r="BG1008" s="34"/>
      <c r="BH1008" s="34"/>
      <c r="BI1008" s="34"/>
    </row>
    <row r="1009" spans="1:61" s="183" customFormat="1" ht="20.100000000000001" customHeight="1" x14ac:dyDescent="0.15">
      <c r="A1009" s="213">
        <v>999</v>
      </c>
      <c r="B1009" s="136"/>
      <c r="C1009" s="258"/>
      <c r="D1009" s="258"/>
      <c r="E1009" s="258"/>
      <c r="F1009" s="258"/>
      <c r="G1009" s="4"/>
      <c r="H1009" s="5"/>
      <c r="I1009" s="212"/>
      <c r="J1009" s="254" t="str">
        <f>IF($H1009="","",VLOOKUP($H1009,TSギフト商品コード!$A$1:$H$10000,2,0))</f>
        <v/>
      </c>
      <c r="K1009" s="184" t="str">
        <f>IF($H1009="","",IF(EXACT(ASC(VLOOKUP($H1009,TSギフト商品コード!$A$1:$H$10000,8,0)),1),VLOOKUP($H1009,TSギフト商品コード!$A$1:$H$10000,3,0),ROUNDDOWN((1-$I$6)*VLOOKUP($H1009,TSギフト商品コード!$A$1:$H$10000,3,0),0)))</f>
        <v/>
      </c>
      <c r="L1009" s="185" t="str">
        <f t="shared" si="15"/>
        <v/>
      </c>
      <c r="M1009" s="288"/>
      <c r="N1009" s="5"/>
      <c r="O1009" s="5"/>
      <c r="P1009" s="5"/>
      <c r="Q1009" s="5"/>
      <c r="R1009" s="256"/>
      <c r="S1009" s="256"/>
      <c r="T1009" s="5"/>
      <c r="U1009" s="5"/>
      <c r="V1009" s="265"/>
      <c r="W1009" s="34"/>
      <c r="X1009" s="211" t="str">
        <f>IF($H1009="","",IF(EXACT(ASC(VLOOKUP($H1009,TSギフト商品コード!$A$2:$H$10000,8,0)),1),VLOOKUP($H1009,TSギフト商品コード!$A$2:$H$10000,4,0),IF($I$6=0%,VLOOKUP($H1009,TSギフト商品コード!$A$2:$H$10000,4,0),IF($I$6=3%,VLOOKUP($H1009,TSギフト商品コード!$A$2:$H$10000,5,0),IF($I$6=5%,VLOOKUP($H1009,TSギフト商品コード!$A$2:$H$10000,6,0),IF($I$6=10%,VLOOKUP($H1009,TSギフト商品コード!$A$2:$H$10000,7,0),""))))))</f>
        <v/>
      </c>
      <c r="Y1009" s="34"/>
      <c r="Z1009" s="34"/>
      <c r="AA1009" s="34"/>
      <c r="AB1009" s="34"/>
      <c r="AC1009" s="34"/>
      <c r="AD1009" s="34"/>
      <c r="AE1009" s="34"/>
      <c r="AF1009" s="34"/>
      <c r="AG1009" s="34"/>
      <c r="AH1009" s="34"/>
      <c r="AI1009" s="34"/>
      <c r="AJ1009" s="34"/>
      <c r="AK1009" s="34"/>
      <c r="AL1009" s="34"/>
      <c r="AM1009" s="34"/>
      <c r="AN1009" s="34"/>
      <c r="AO1009" s="34"/>
      <c r="AP1009" s="34"/>
      <c r="AQ1009" s="34"/>
      <c r="AR1009" s="34"/>
      <c r="AS1009" s="34"/>
      <c r="AT1009" s="34"/>
      <c r="AU1009" s="34"/>
      <c r="AV1009" s="34"/>
      <c r="AW1009" s="34"/>
      <c r="AX1009" s="34"/>
      <c r="AY1009" s="34"/>
      <c r="AZ1009" s="34"/>
      <c r="BA1009" s="34"/>
      <c r="BB1009" s="34"/>
      <c r="BC1009" s="34"/>
      <c r="BD1009" s="34"/>
      <c r="BE1009" s="34"/>
      <c r="BF1009" s="34"/>
      <c r="BG1009" s="34"/>
      <c r="BH1009" s="34"/>
      <c r="BI1009" s="34"/>
    </row>
    <row r="1010" spans="1:61" s="183" customFormat="1" ht="20.100000000000001" customHeight="1" x14ac:dyDescent="0.15">
      <c r="A1010" s="213">
        <v>1000</v>
      </c>
      <c r="B1010" s="136"/>
      <c r="C1010" s="258"/>
      <c r="D1010" s="258"/>
      <c r="E1010" s="258"/>
      <c r="F1010" s="258"/>
      <c r="G1010" s="4"/>
      <c r="H1010" s="5"/>
      <c r="I1010" s="212"/>
      <c r="J1010" s="254" t="str">
        <f>IF($H1010="","",VLOOKUP($H1010,TSギフト商品コード!$A$1:$H$10000,2,0))</f>
        <v/>
      </c>
      <c r="K1010" s="184" t="str">
        <f>IF($H1010="","",IF(EXACT(ASC(VLOOKUP($H1010,TSギフト商品コード!$A$1:$H$10000,8,0)),1),VLOOKUP($H1010,TSギフト商品コード!$A$1:$H$10000,3,0),ROUNDDOWN((1-$I$6)*VLOOKUP($H1010,TSギフト商品コード!$A$1:$H$10000,3,0),0)))</f>
        <v/>
      </c>
      <c r="L1010" s="185" t="str">
        <f t="shared" si="15"/>
        <v/>
      </c>
      <c r="M1010" s="288"/>
      <c r="N1010" s="5"/>
      <c r="O1010" s="5"/>
      <c r="P1010" s="5"/>
      <c r="Q1010" s="5"/>
      <c r="R1010" s="256"/>
      <c r="S1010" s="256"/>
      <c r="T1010" s="5"/>
      <c r="U1010" s="5"/>
      <c r="V1010" s="265"/>
      <c r="W1010" s="34"/>
      <c r="X1010" s="211" t="str">
        <f>IF($H1010="","",IF(EXACT(ASC(VLOOKUP($H1010,TSギフト商品コード!$A$2:$H$10000,8,0)),1),VLOOKUP($H1010,TSギフト商品コード!$A$2:$H$10000,4,0),IF($I$6=0%,VLOOKUP($H1010,TSギフト商品コード!$A$2:$H$10000,4,0),IF($I$6=3%,VLOOKUP($H1010,TSギフト商品コード!$A$2:$H$10000,5,0),IF($I$6=5%,VLOOKUP($H1010,TSギフト商品コード!$A$2:$H$10000,6,0),IF($I$6=10%,VLOOKUP($H1010,TSギフト商品コード!$A$2:$H$10000,7,0),""))))))</f>
        <v/>
      </c>
      <c r="Y1010" s="34"/>
      <c r="Z1010" s="34"/>
      <c r="AA1010" s="34"/>
      <c r="AB1010" s="34"/>
      <c r="AC1010" s="34"/>
      <c r="AD1010" s="34"/>
      <c r="AE1010" s="34"/>
      <c r="AF1010" s="34"/>
      <c r="AG1010" s="34"/>
      <c r="AH1010" s="34"/>
      <c r="AI1010" s="34"/>
      <c r="AJ1010" s="34"/>
      <c r="AK1010" s="34"/>
      <c r="AL1010" s="34"/>
      <c r="AM1010" s="34"/>
      <c r="AN1010" s="34"/>
      <c r="AO1010" s="34"/>
      <c r="AP1010" s="34"/>
      <c r="AQ1010" s="34"/>
      <c r="AR1010" s="34"/>
      <c r="AS1010" s="34"/>
      <c r="AT1010" s="34"/>
      <c r="AU1010" s="34"/>
      <c r="AV1010" s="34"/>
      <c r="AW1010" s="34"/>
      <c r="AX1010" s="34"/>
      <c r="AY1010" s="34"/>
      <c r="AZ1010" s="34"/>
      <c r="BA1010" s="34"/>
      <c r="BB1010" s="34"/>
      <c r="BC1010" s="34"/>
      <c r="BD1010" s="34"/>
      <c r="BE1010" s="34"/>
      <c r="BF1010" s="34"/>
      <c r="BG1010" s="34"/>
      <c r="BH1010" s="34"/>
      <c r="BI1010" s="34"/>
    </row>
    <row r="1011" spans="1:61" ht="50.25" hidden="1" customHeight="1" x14ac:dyDescent="0.15">
      <c r="H1011" s="6" t="s">
        <v>251</v>
      </c>
      <c r="R1011" s="8"/>
      <c r="S1011" s="8"/>
      <c r="T1011" s="8"/>
      <c r="U1011" s="8"/>
      <c r="V1011" s="8"/>
      <c r="W1011" s="289"/>
      <c r="X1011" s="289"/>
      <c r="Y1011" s="208"/>
      <c r="Z1011" s="208"/>
    </row>
    <row r="1012" spans="1:61" ht="50.25" hidden="1" customHeight="1" x14ac:dyDescent="0.15">
      <c r="H1012" s="6" t="s">
        <v>252</v>
      </c>
    </row>
    <row r="1013" spans="1:61" ht="50.25" hidden="1" customHeight="1" x14ac:dyDescent="0.15">
      <c r="H1013" s="6" t="s">
        <v>253</v>
      </c>
    </row>
    <row r="1014" spans="1:61" ht="0" hidden="1" customHeight="1" x14ac:dyDescent="0.15">
      <c r="H1014" s="6" t="s">
        <v>254</v>
      </c>
    </row>
    <row r="1015" spans="1:61" ht="0" hidden="1" customHeight="1" x14ac:dyDescent="0.15">
      <c r="H1015" s="6" t="s">
        <v>255</v>
      </c>
    </row>
    <row r="1016" spans="1:61" ht="0" hidden="1" customHeight="1" x14ac:dyDescent="0.15">
      <c r="H1016" s="6" t="s">
        <v>256</v>
      </c>
    </row>
    <row r="1017" spans="1:61" ht="0" hidden="1" customHeight="1" x14ac:dyDescent="0.15">
      <c r="H1017" s="6" t="s">
        <v>257</v>
      </c>
    </row>
    <row r="1018" spans="1:61" ht="0" hidden="1" customHeight="1" x14ac:dyDescent="0.15">
      <c r="H1018" s="6" t="s">
        <v>258</v>
      </c>
    </row>
    <row r="1019" spans="1:61" ht="0" hidden="1" customHeight="1" x14ac:dyDescent="0.15">
      <c r="H1019" s="6" t="s">
        <v>259</v>
      </c>
    </row>
    <row r="1020" spans="1:61" ht="0" hidden="1" customHeight="1" x14ac:dyDescent="0.15">
      <c r="H1020" s="6" t="s">
        <v>260</v>
      </c>
    </row>
    <row r="1021" spans="1:61" ht="0" hidden="1" customHeight="1" x14ac:dyDescent="0.15">
      <c r="H1021" s="6" t="s">
        <v>261</v>
      </c>
    </row>
    <row r="1022" spans="1:61" ht="0" hidden="1" customHeight="1" x14ac:dyDescent="0.15">
      <c r="H1022" s="6" t="s">
        <v>262</v>
      </c>
    </row>
    <row r="1023" spans="1:61" ht="0" hidden="1" customHeight="1" x14ac:dyDescent="0.15">
      <c r="H1023" s="6" t="s">
        <v>263</v>
      </c>
    </row>
    <row r="1024" spans="1:61" ht="0" hidden="1" customHeight="1" x14ac:dyDescent="0.15">
      <c r="H1024" s="6" t="s">
        <v>264</v>
      </c>
    </row>
    <row r="1025" spans="8:8" ht="0" hidden="1" customHeight="1" x14ac:dyDescent="0.15">
      <c r="H1025" s="6" t="s">
        <v>265</v>
      </c>
    </row>
    <row r="1026" spans="8:8" ht="0" hidden="1" customHeight="1" x14ac:dyDescent="0.15">
      <c r="H1026" s="6" t="s">
        <v>266</v>
      </c>
    </row>
    <row r="1027" spans="8:8" ht="0" hidden="1" customHeight="1" x14ac:dyDescent="0.15">
      <c r="H1027" s="6" t="s">
        <v>267</v>
      </c>
    </row>
    <row r="1028" spans="8:8" ht="0" hidden="1" customHeight="1" x14ac:dyDescent="0.15">
      <c r="H1028" s="6" t="s">
        <v>268</v>
      </c>
    </row>
    <row r="1029" spans="8:8" ht="0" hidden="1" customHeight="1" x14ac:dyDescent="0.15">
      <c r="H1029" s="6" t="s">
        <v>269</v>
      </c>
    </row>
    <row r="1030" spans="8:8" ht="0" hidden="1" customHeight="1" x14ac:dyDescent="0.15">
      <c r="H1030" s="6" t="s">
        <v>270</v>
      </c>
    </row>
    <row r="1031" spans="8:8" ht="0" hidden="1" customHeight="1" x14ac:dyDescent="0.15">
      <c r="H1031" s="6" t="s">
        <v>271</v>
      </c>
    </row>
    <row r="1032" spans="8:8" ht="0" hidden="1" customHeight="1" x14ac:dyDescent="0.15">
      <c r="H1032" s="6" t="s">
        <v>272</v>
      </c>
    </row>
    <row r="1033" spans="8:8" ht="0" hidden="1" customHeight="1" x14ac:dyDescent="0.15">
      <c r="H1033" s="6" t="s">
        <v>273</v>
      </c>
    </row>
    <row r="1034" spans="8:8" ht="0" hidden="1" customHeight="1" x14ac:dyDescent="0.15">
      <c r="H1034" s="6" t="s">
        <v>274</v>
      </c>
    </row>
    <row r="1035" spans="8:8" ht="0" hidden="1" customHeight="1" x14ac:dyDescent="0.15">
      <c r="H1035" s="6" t="s">
        <v>275</v>
      </c>
    </row>
    <row r="1036" spans="8:8" ht="0" hidden="1" customHeight="1" x14ac:dyDescent="0.15">
      <c r="H1036" s="6" t="s">
        <v>276</v>
      </c>
    </row>
    <row r="1037" spans="8:8" ht="0" hidden="1" customHeight="1" x14ac:dyDescent="0.15">
      <c r="H1037" s="6" t="s">
        <v>277</v>
      </c>
    </row>
    <row r="1038" spans="8:8" ht="0" hidden="1" customHeight="1" x14ac:dyDescent="0.15">
      <c r="H1038" s="6" t="s">
        <v>278</v>
      </c>
    </row>
    <row r="1039" spans="8:8" ht="0" hidden="1" customHeight="1" x14ac:dyDescent="0.15">
      <c r="H1039" s="6" t="s">
        <v>279</v>
      </c>
    </row>
    <row r="1040" spans="8:8" ht="0" hidden="1" customHeight="1" x14ac:dyDescent="0.15">
      <c r="H1040" s="6" t="s">
        <v>280</v>
      </c>
    </row>
    <row r="1041" spans="8:8" ht="0" hidden="1" customHeight="1" x14ac:dyDescent="0.15">
      <c r="H1041" s="6" t="s">
        <v>281</v>
      </c>
    </row>
    <row r="1042" spans="8:8" ht="0" hidden="1" customHeight="1" x14ac:dyDescent="0.15">
      <c r="H1042" s="6" t="s">
        <v>282</v>
      </c>
    </row>
    <row r="1043" spans="8:8" ht="0" hidden="1" customHeight="1" x14ac:dyDescent="0.15">
      <c r="H1043" s="6" t="s">
        <v>283</v>
      </c>
    </row>
    <row r="1044" spans="8:8" ht="0" hidden="1" customHeight="1" x14ac:dyDescent="0.15">
      <c r="H1044" s="6" t="s">
        <v>284</v>
      </c>
    </row>
    <row r="1045" spans="8:8" ht="0" hidden="1" customHeight="1" x14ac:dyDescent="0.15">
      <c r="H1045" s="6" t="s">
        <v>285</v>
      </c>
    </row>
    <row r="1046" spans="8:8" ht="0" hidden="1" customHeight="1" x14ac:dyDescent="0.15">
      <c r="H1046" s="6" t="s">
        <v>286</v>
      </c>
    </row>
    <row r="1047" spans="8:8" ht="0" hidden="1" customHeight="1" x14ac:dyDescent="0.15">
      <c r="H1047" s="6" t="s">
        <v>287</v>
      </c>
    </row>
    <row r="1048" spans="8:8" ht="0" hidden="1" customHeight="1" x14ac:dyDescent="0.15">
      <c r="H1048" s="6" t="s">
        <v>288</v>
      </c>
    </row>
    <row r="1049" spans="8:8" ht="0" hidden="1" customHeight="1" x14ac:dyDescent="0.15">
      <c r="H1049" s="6" t="s">
        <v>289</v>
      </c>
    </row>
    <row r="1050" spans="8:8" ht="0" hidden="1" customHeight="1" x14ac:dyDescent="0.15">
      <c r="H1050" s="6" t="s">
        <v>290</v>
      </c>
    </row>
    <row r="1051" spans="8:8" ht="0" hidden="1" customHeight="1" x14ac:dyDescent="0.15">
      <c r="H1051" s="6" t="s">
        <v>291</v>
      </c>
    </row>
    <row r="1052" spans="8:8" ht="0" hidden="1" customHeight="1" x14ac:dyDescent="0.15">
      <c r="H1052" s="6" t="s">
        <v>292</v>
      </c>
    </row>
    <row r="1053" spans="8:8" ht="0" hidden="1" customHeight="1" x14ac:dyDescent="0.15">
      <c r="H1053" s="6" t="s">
        <v>293</v>
      </c>
    </row>
    <row r="1054" spans="8:8" ht="0" hidden="1" customHeight="1" x14ac:dyDescent="0.15">
      <c r="H1054" s="6" t="s">
        <v>294</v>
      </c>
    </row>
    <row r="1055" spans="8:8" ht="0" hidden="1" customHeight="1" x14ac:dyDescent="0.15">
      <c r="H1055" s="6" t="s">
        <v>295</v>
      </c>
    </row>
    <row r="1056" spans="8:8" ht="0" hidden="1" customHeight="1" x14ac:dyDescent="0.15">
      <c r="H1056" s="6" t="s">
        <v>296</v>
      </c>
    </row>
    <row r="1057" spans="8:8" ht="0" hidden="1" customHeight="1" x14ac:dyDescent="0.15">
      <c r="H1057" s="6" t="s">
        <v>297</v>
      </c>
    </row>
    <row r="1058" spans="8:8" ht="0" hidden="1" customHeight="1" x14ac:dyDescent="0.15">
      <c r="H1058" s="6" t="s">
        <v>298</v>
      </c>
    </row>
    <row r="1059" spans="8:8" ht="0" hidden="1" customHeight="1" x14ac:dyDescent="0.15">
      <c r="H1059" s="6" t="s">
        <v>299</v>
      </c>
    </row>
    <row r="1060" spans="8:8" ht="0" hidden="1" customHeight="1" x14ac:dyDescent="0.15">
      <c r="H1060" s="6" t="s">
        <v>300</v>
      </c>
    </row>
    <row r="1061" spans="8:8" ht="0" hidden="1" customHeight="1" x14ac:dyDescent="0.15">
      <c r="H1061" s="6" t="s">
        <v>301</v>
      </c>
    </row>
    <row r="1062" spans="8:8" ht="0" hidden="1" customHeight="1" x14ac:dyDescent="0.15">
      <c r="H1062" s="6" t="s">
        <v>302</v>
      </c>
    </row>
    <row r="1063" spans="8:8" ht="0" hidden="1" customHeight="1" x14ac:dyDescent="0.15">
      <c r="H1063" s="6" t="s">
        <v>303</v>
      </c>
    </row>
    <row r="1064" spans="8:8" ht="0" hidden="1" customHeight="1" x14ac:dyDescent="0.15">
      <c r="H1064" s="6" t="s">
        <v>304</v>
      </c>
    </row>
    <row r="1065" spans="8:8" ht="0" hidden="1" customHeight="1" x14ac:dyDescent="0.15">
      <c r="H1065" s="6" t="s">
        <v>305</v>
      </c>
    </row>
    <row r="1066" spans="8:8" ht="0" hidden="1" customHeight="1" x14ac:dyDescent="0.15">
      <c r="H1066" s="6" t="s">
        <v>306</v>
      </c>
    </row>
    <row r="1067" spans="8:8" ht="0" hidden="1" customHeight="1" x14ac:dyDescent="0.15">
      <c r="H1067" s="6" t="s">
        <v>307</v>
      </c>
    </row>
    <row r="1068" spans="8:8" ht="0" hidden="1" customHeight="1" x14ac:dyDescent="0.15">
      <c r="H1068" s="6" t="s">
        <v>308</v>
      </c>
    </row>
    <row r="1069" spans="8:8" ht="0" hidden="1" customHeight="1" x14ac:dyDescent="0.15">
      <c r="H1069" s="6" t="s">
        <v>309</v>
      </c>
    </row>
    <row r="1070" spans="8:8" ht="0" hidden="1" customHeight="1" x14ac:dyDescent="0.15">
      <c r="H1070" s="6" t="s">
        <v>310</v>
      </c>
    </row>
    <row r="1071" spans="8:8" ht="0" hidden="1" customHeight="1" x14ac:dyDescent="0.15">
      <c r="H1071" s="6" t="s">
        <v>311</v>
      </c>
    </row>
    <row r="1072" spans="8:8" ht="0" hidden="1" customHeight="1" x14ac:dyDescent="0.15">
      <c r="H1072" s="6" t="s">
        <v>312</v>
      </c>
    </row>
    <row r="1073" spans="8:8" ht="0" hidden="1" customHeight="1" x14ac:dyDescent="0.15">
      <c r="H1073" s="6" t="s">
        <v>313</v>
      </c>
    </row>
    <row r="1074" spans="8:8" ht="0" hidden="1" customHeight="1" x14ac:dyDescent="0.15">
      <c r="H1074" s="6" t="s">
        <v>314</v>
      </c>
    </row>
    <row r="1075" spans="8:8" ht="0" hidden="1" customHeight="1" x14ac:dyDescent="0.15">
      <c r="H1075" s="6" t="s">
        <v>315</v>
      </c>
    </row>
    <row r="1076" spans="8:8" ht="0" hidden="1" customHeight="1" x14ac:dyDescent="0.15">
      <c r="H1076" s="6" t="s">
        <v>316</v>
      </c>
    </row>
    <row r="1077" spans="8:8" ht="0" hidden="1" customHeight="1" x14ac:dyDescent="0.15">
      <c r="H1077" s="6" t="s">
        <v>317</v>
      </c>
    </row>
    <row r="1078" spans="8:8" ht="0" hidden="1" customHeight="1" x14ac:dyDescent="0.15">
      <c r="H1078" s="6" t="s">
        <v>318</v>
      </c>
    </row>
    <row r="1079" spans="8:8" ht="0" hidden="1" customHeight="1" x14ac:dyDescent="0.15">
      <c r="H1079" s="6" t="s">
        <v>319</v>
      </c>
    </row>
    <row r="1080" spans="8:8" ht="0" hidden="1" customHeight="1" x14ac:dyDescent="0.15">
      <c r="H1080" s="6" t="s">
        <v>320</v>
      </c>
    </row>
    <row r="1081" spans="8:8" ht="0" hidden="1" customHeight="1" x14ac:dyDescent="0.15">
      <c r="H1081" s="6" t="s">
        <v>321</v>
      </c>
    </row>
    <row r="1082" spans="8:8" ht="0" hidden="1" customHeight="1" x14ac:dyDescent="0.15">
      <c r="H1082" s="6" t="s">
        <v>322</v>
      </c>
    </row>
    <row r="1083" spans="8:8" ht="0" hidden="1" customHeight="1" x14ac:dyDescent="0.15">
      <c r="H1083" s="6" t="s">
        <v>323</v>
      </c>
    </row>
    <row r="1084" spans="8:8" ht="0" hidden="1" customHeight="1" x14ac:dyDescent="0.15">
      <c r="H1084" s="6" t="s">
        <v>324</v>
      </c>
    </row>
    <row r="1085" spans="8:8" ht="0" hidden="1" customHeight="1" x14ac:dyDescent="0.15">
      <c r="H1085" s="6" t="s">
        <v>325</v>
      </c>
    </row>
    <row r="1086" spans="8:8" ht="0" hidden="1" customHeight="1" x14ac:dyDescent="0.15">
      <c r="H1086" s="6" t="s">
        <v>326</v>
      </c>
    </row>
    <row r="1087" spans="8:8" ht="0" hidden="1" customHeight="1" x14ac:dyDescent="0.15">
      <c r="H1087" s="6" t="s">
        <v>327</v>
      </c>
    </row>
    <row r="1088" spans="8:8" ht="0" hidden="1" customHeight="1" x14ac:dyDescent="0.15">
      <c r="H1088" s="6" t="s">
        <v>328</v>
      </c>
    </row>
    <row r="1089" spans="8:8" ht="0" hidden="1" customHeight="1" x14ac:dyDescent="0.15">
      <c r="H1089" s="6" t="s">
        <v>329</v>
      </c>
    </row>
    <row r="1090" spans="8:8" ht="0" hidden="1" customHeight="1" x14ac:dyDescent="0.15">
      <c r="H1090" s="6" t="s">
        <v>330</v>
      </c>
    </row>
    <row r="1091" spans="8:8" ht="0" hidden="1" customHeight="1" x14ac:dyDescent="0.15">
      <c r="H1091" s="6" t="s">
        <v>331</v>
      </c>
    </row>
    <row r="1092" spans="8:8" ht="0" hidden="1" customHeight="1" x14ac:dyDescent="0.15">
      <c r="H1092" s="6" t="s">
        <v>332</v>
      </c>
    </row>
    <row r="1093" spans="8:8" ht="0" hidden="1" customHeight="1" x14ac:dyDescent="0.15">
      <c r="H1093" s="6" t="s">
        <v>333</v>
      </c>
    </row>
    <row r="1094" spans="8:8" ht="0" hidden="1" customHeight="1" x14ac:dyDescent="0.15">
      <c r="H1094" s="6" t="s">
        <v>334</v>
      </c>
    </row>
    <row r="1095" spans="8:8" ht="0" hidden="1" customHeight="1" x14ac:dyDescent="0.15">
      <c r="H1095" s="6" t="s">
        <v>335</v>
      </c>
    </row>
    <row r="1096" spans="8:8" ht="0" hidden="1" customHeight="1" x14ac:dyDescent="0.15">
      <c r="H1096" s="6" t="s">
        <v>336</v>
      </c>
    </row>
    <row r="1097" spans="8:8" ht="0" hidden="1" customHeight="1" x14ac:dyDescent="0.15">
      <c r="H1097" s="6" t="s">
        <v>337</v>
      </c>
    </row>
    <row r="1098" spans="8:8" ht="0" hidden="1" customHeight="1" x14ac:dyDescent="0.15">
      <c r="H1098" s="6" t="s">
        <v>338</v>
      </c>
    </row>
    <row r="1099" spans="8:8" ht="0" hidden="1" customHeight="1" x14ac:dyDescent="0.15">
      <c r="H1099" s="6" t="s">
        <v>339</v>
      </c>
    </row>
    <row r="1100" spans="8:8" ht="0" hidden="1" customHeight="1" x14ac:dyDescent="0.15">
      <c r="H1100" s="6" t="s">
        <v>340</v>
      </c>
    </row>
    <row r="1101" spans="8:8" ht="0" hidden="1" customHeight="1" x14ac:dyDescent="0.15">
      <c r="H1101" s="6" t="s">
        <v>341</v>
      </c>
    </row>
    <row r="1102" spans="8:8" ht="0" hidden="1" customHeight="1" x14ac:dyDescent="0.15">
      <c r="H1102" s="6" t="s">
        <v>342</v>
      </c>
    </row>
    <row r="1103" spans="8:8" ht="0" hidden="1" customHeight="1" x14ac:dyDescent="0.15">
      <c r="H1103" s="6" t="s">
        <v>343</v>
      </c>
    </row>
    <row r="1104" spans="8:8" ht="0" hidden="1" customHeight="1" x14ac:dyDescent="0.15">
      <c r="H1104" s="6" t="s">
        <v>344</v>
      </c>
    </row>
    <row r="1105" spans="8:8" ht="0" hidden="1" customHeight="1" x14ac:dyDescent="0.15">
      <c r="H1105" s="6" t="s">
        <v>345</v>
      </c>
    </row>
    <row r="1106" spans="8:8" ht="0" hidden="1" customHeight="1" x14ac:dyDescent="0.15">
      <c r="H1106" s="6" t="s">
        <v>346</v>
      </c>
    </row>
    <row r="1107" spans="8:8" ht="0" hidden="1" customHeight="1" x14ac:dyDescent="0.15">
      <c r="H1107" s="6" t="s">
        <v>347</v>
      </c>
    </row>
    <row r="1108" spans="8:8" ht="0" hidden="1" customHeight="1" x14ac:dyDescent="0.15">
      <c r="H1108" s="6" t="s">
        <v>348</v>
      </c>
    </row>
    <row r="1109" spans="8:8" ht="0" hidden="1" customHeight="1" x14ac:dyDescent="0.15">
      <c r="H1109" s="6" t="s">
        <v>349</v>
      </c>
    </row>
    <row r="1110" spans="8:8" ht="0" hidden="1" customHeight="1" x14ac:dyDescent="0.15">
      <c r="H1110" s="6" t="s">
        <v>350</v>
      </c>
    </row>
    <row r="1111" spans="8:8" ht="0" hidden="1" customHeight="1" x14ac:dyDescent="0.15">
      <c r="H1111" s="6" t="s">
        <v>351</v>
      </c>
    </row>
    <row r="1112" spans="8:8" ht="0" hidden="1" customHeight="1" x14ac:dyDescent="0.15">
      <c r="H1112" s="6" t="s">
        <v>352</v>
      </c>
    </row>
    <row r="1113" spans="8:8" ht="0" hidden="1" customHeight="1" x14ac:dyDescent="0.15">
      <c r="H1113" s="6" t="s">
        <v>353</v>
      </c>
    </row>
    <row r="1114" spans="8:8" ht="0" hidden="1" customHeight="1" x14ac:dyDescent="0.15">
      <c r="H1114" s="6" t="s">
        <v>354</v>
      </c>
    </row>
    <row r="1115" spans="8:8" ht="0" hidden="1" customHeight="1" x14ac:dyDescent="0.15">
      <c r="H1115" s="6" t="s">
        <v>355</v>
      </c>
    </row>
    <row r="1116" spans="8:8" ht="0" hidden="1" customHeight="1" x14ac:dyDescent="0.15">
      <c r="H1116" s="6" t="s">
        <v>356</v>
      </c>
    </row>
    <row r="1117" spans="8:8" ht="0" hidden="1" customHeight="1" x14ac:dyDescent="0.15">
      <c r="H1117" s="6" t="s">
        <v>357</v>
      </c>
    </row>
    <row r="1118" spans="8:8" ht="0" hidden="1" customHeight="1" x14ac:dyDescent="0.15">
      <c r="H1118" s="6" t="s">
        <v>358</v>
      </c>
    </row>
    <row r="1119" spans="8:8" ht="0" hidden="1" customHeight="1" x14ac:dyDescent="0.15">
      <c r="H1119" s="6" t="s">
        <v>359</v>
      </c>
    </row>
    <row r="1120" spans="8:8" ht="0" hidden="1" customHeight="1" x14ac:dyDescent="0.15">
      <c r="H1120" s="6" t="s">
        <v>360</v>
      </c>
    </row>
    <row r="1121" spans="8:8" ht="0" hidden="1" customHeight="1" x14ac:dyDescent="0.15">
      <c r="H1121" s="6" t="s">
        <v>361</v>
      </c>
    </row>
    <row r="1122" spans="8:8" ht="0" hidden="1" customHeight="1" x14ac:dyDescent="0.15">
      <c r="H1122" s="6" t="s">
        <v>362</v>
      </c>
    </row>
    <row r="1123" spans="8:8" ht="0" hidden="1" customHeight="1" x14ac:dyDescent="0.15">
      <c r="H1123" s="6" t="s">
        <v>363</v>
      </c>
    </row>
    <row r="1124" spans="8:8" ht="0" hidden="1" customHeight="1" x14ac:dyDescent="0.15">
      <c r="H1124" s="6" t="s">
        <v>364</v>
      </c>
    </row>
    <row r="1125" spans="8:8" ht="0" hidden="1" customHeight="1" x14ac:dyDescent="0.15">
      <c r="H1125" s="6" t="s">
        <v>365</v>
      </c>
    </row>
    <row r="1126" spans="8:8" ht="0" hidden="1" customHeight="1" x14ac:dyDescent="0.15">
      <c r="H1126" s="6" t="s">
        <v>366</v>
      </c>
    </row>
    <row r="1127" spans="8:8" ht="0" hidden="1" customHeight="1" x14ac:dyDescent="0.15">
      <c r="H1127" s="6" t="s">
        <v>367</v>
      </c>
    </row>
    <row r="1128" spans="8:8" ht="0" hidden="1" customHeight="1" x14ac:dyDescent="0.15">
      <c r="H1128" s="6" t="s">
        <v>368</v>
      </c>
    </row>
    <row r="1129" spans="8:8" ht="0" hidden="1" customHeight="1" x14ac:dyDescent="0.15">
      <c r="H1129" s="6" t="s">
        <v>369</v>
      </c>
    </row>
    <row r="1130" spans="8:8" ht="0" hidden="1" customHeight="1" x14ac:dyDescent="0.15">
      <c r="H1130" s="6" t="s">
        <v>370</v>
      </c>
    </row>
    <row r="1131" spans="8:8" ht="0" hidden="1" customHeight="1" x14ac:dyDescent="0.15">
      <c r="H1131" s="6" t="s">
        <v>371</v>
      </c>
    </row>
    <row r="1132" spans="8:8" ht="0" hidden="1" customHeight="1" x14ac:dyDescent="0.15">
      <c r="H1132" s="6" t="s">
        <v>372</v>
      </c>
    </row>
    <row r="1133" spans="8:8" ht="0" hidden="1" customHeight="1" x14ac:dyDescent="0.15">
      <c r="H1133" s="6" t="s">
        <v>373</v>
      </c>
    </row>
    <row r="1134" spans="8:8" ht="0" hidden="1" customHeight="1" x14ac:dyDescent="0.15">
      <c r="H1134" s="6" t="s">
        <v>374</v>
      </c>
    </row>
    <row r="1135" spans="8:8" ht="0" hidden="1" customHeight="1" x14ac:dyDescent="0.15">
      <c r="H1135" s="6" t="s">
        <v>375</v>
      </c>
    </row>
    <row r="1136" spans="8:8" ht="0" hidden="1" customHeight="1" x14ac:dyDescent="0.15">
      <c r="H1136" s="6" t="s">
        <v>376</v>
      </c>
    </row>
    <row r="1137" spans="8:8" ht="0" hidden="1" customHeight="1" x14ac:dyDescent="0.15">
      <c r="H1137" s="6" t="s">
        <v>377</v>
      </c>
    </row>
    <row r="1138" spans="8:8" ht="0" hidden="1" customHeight="1" x14ac:dyDescent="0.15">
      <c r="H1138" s="6" t="s">
        <v>378</v>
      </c>
    </row>
    <row r="1139" spans="8:8" ht="0" hidden="1" customHeight="1" x14ac:dyDescent="0.15">
      <c r="H1139" s="6" t="s">
        <v>379</v>
      </c>
    </row>
    <row r="1140" spans="8:8" ht="0" hidden="1" customHeight="1" x14ac:dyDescent="0.15">
      <c r="H1140" s="6" t="s">
        <v>380</v>
      </c>
    </row>
    <row r="1141" spans="8:8" ht="0" hidden="1" customHeight="1" x14ac:dyDescent="0.15">
      <c r="H1141" s="6" t="s">
        <v>381</v>
      </c>
    </row>
    <row r="1142" spans="8:8" ht="0" hidden="1" customHeight="1" x14ac:dyDescent="0.15">
      <c r="H1142" s="6" t="s">
        <v>382</v>
      </c>
    </row>
    <row r="1143" spans="8:8" ht="0" hidden="1" customHeight="1" x14ac:dyDescent="0.15">
      <c r="H1143" s="6" t="s">
        <v>383</v>
      </c>
    </row>
    <row r="1144" spans="8:8" ht="0" hidden="1" customHeight="1" x14ac:dyDescent="0.15">
      <c r="H1144" s="6" t="s">
        <v>384</v>
      </c>
    </row>
    <row r="1145" spans="8:8" ht="0" hidden="1" customHeight="1" x14ac:dyDescent="0.15">
      <c r="H1145" s="6" t="s">
        <v>385</v>
      </c>
    </row>
    <row r="1146" spans="8:8" ht="0" hidden="1" customHeight="1" x14ac:dyDescent="0.15">
      <c r="H1146" s="6" t="s">
        <v>386</v>
      </c>
    </row>
    <row r="1147" spans="8:8" ht="0" hidden="1" customHeight="1" x14ac:dyDescent="0.15">
      <c r="H1147" s="6" t="s">
        <v>387</v>
      </c>
    </row>
    <row r="1148" spans="8:8" ht="0" hidden="1" customHeight="1" x14ac:dyDescent="0.15">
      <c r="H1148" s="6" t="s">
        <v>388</v>
      </c>
    </row>
    <row r="1149" spans="8:8" ht="0" hidden="1" customHeight="1" x14ac:dyDescent="0.15">
      <c r="H1149" s="6" t="s">
        <v>389</v>
      </c>
    </row>
    <row r="1150" spans="8:8" ht="0" hidden="1" customHeight="1" x14ac:dyDescent="0.15">
      <c r="H1150" s="6" t="s">
        <v>390</v>
      </c>
    </row>
    <row r="1151" spans="8:8" ht="0" hidden="1" customHeight="1" x14ac:dyDescent="0.15">
      <c r="H1151" s="6" t="s">
        <v>391</v>
      </c>
    </row>
    <row r="1152" spans="8:8" ht="0" hidden="1" customHeight="1" x14ac:dyDescent="0.15">
      <c r="H1152" s="6" t="s">
        <v>392</v>
      </c>
    </row>
    <row r="1153" spans="8:8" ht="0" hidden="1" customHeight="1" x14ac:dyDescent="0.15">
      <c r="H1153" s="6" t="s">
        <v>393</v>
      </c>
    </row>
    <row r="1154" spans="8:8" ht="0" hidden="1" customHeight="1" x14ac:dyDescent="0.15">
      <c r="H1154" s="6" t="s">
        <v>394</v>
      </c>
    </row>
    <row r="1155" spans="8:8" ht="0" hidden="1" customHeight="1" x14ac:dyDescent="0.15">
      <c r="H1155" s="6" t="s">
        <v>395</v>
      </c>
    </row>
    <row r="1156" spans="8:8" ht="0" hidden="1" customHeight="1" x14ac:dyDescent="0.15">
      <c r="H1156" s="6" t="s">
        <v>396</v>
      </c>
    </row>
    <row r="1157" spans="8:8" ht="0" hidden="1" customHeight="1" x14ac:dyDescent="0.15">
      <c r="H1157" s="6" t="s">
        <v>397</v>
      </c>
    </row>
    <row r="1158" spans="8:8" ht="0" hidden="1" customHeight="1" x14ac:dyDescent="0.15">
      <c r="H1158" s="6" t="s">
        <v>398</v>
      </c>
    </row>
    <row r="1159" spans="8:8" ht="0" hidden="1" customHeight="1" x14ac:dyDescent="0.15">
      <c r="H1159" s="6" t="s">
        <v>399</v>
      </c>
    </row>
    <row r="1160" spans="8:8" ht="0" hidden="1" customHeight="1" x14ac:dyDescent="0.15">
      <c r="H1160" s="6" t="s">
        <v>400</v>
      </c>
    </row>
    <row r="1161" spans="8:8" ht="0" hidden="1" customHeight="1" x14ac:dyDescent="0.15">
      <c r="H1161" s="6" t="s">
        <v>401</v>
      </c>
    </row>
    <row r="1162" spans="8:8" ht="0" hidden="1" customHeight="1" x14ac:dyDescent="0.15">
      <c r="H1162" s="6" t="s">
        <v>402</v>
      </c>
    </row>
    <row r="1163" spans="8:8" ht="0" hidden="1" customHeight="1" x14ac:dyDescent="0.15">
      <c r="H1163" s="6" t="s">
        <v>403</v>
      </c>
    </row>
    <row r="1164" spans="8:8" ht="0" hidden="1" customHeight="1" x14ac:dyDescent="0.15">
      <c r="H1164" s="6" t="s">
        <v>404</v>
      </c>
    </row>
    <row r="1165" spans="8:8" ht="0" hidden="1" customHeight="1" x14ac:dyDescent="0.15">
      <c r="H1165" s="6" t="s">
        <v>405</v>
      </c>
    </row>
    <row r="1166" spans="8:8" ht="0" hidden="1" customHeight="1" x14ac:dyDescent="0.15">
      <c r="H1166" s="6" t="s">
        <v>406</v>
      </c>
    </row>
    <row r="1167" spans="8:8" ht="0" hidden="1" customHeight="1" x14ac:dyDescent="0.15">
      <c r="H1167" s="6" t="s">
        <v>407</v>
      </c>
    </row>
    <row r="1168" spans="8:8" ht="0" hidden="1" customHeight="1" x14ac:dyDescent="0.15">
      <c r="H1168" s="6" t="s">
        <v>408</v>
      </c>
    </row>
    <row r="1169" spans="8:8" ht="0" hidden="1" customHeight="1" x14ac:dyDescent="0.15">
      <c r="H1169" s="6" t="s">
        <v>409</v>
      </c>
    </row>
    <row r="1170" spans="8:8" ht="0" hidden="1" customHeight="1" x14ac:dyDescent="0.15">
      <c r="H1170" s="6" t="s">
        <v>410</v>
      </c>
    </row>
    <row r="1171" spans="8:8" ht="0" hidden="1" customHeight="1" x14ac:dyDescent="0.15">
      <c r="H1171" s="6" t="s">
        <v>411</v>
      </c>
    </row>
    <row r="1172" spans="8:8" ht="0" hidden="1" customHeight="1" x14ac:dyDescent="0.15">
      <c r="H1172" s="6" t="s">
        <v>412</v>
      </c>
    </row>
    <row r="1173" spans="8:8" ht="0" hidden="1" customHeight="1" x14ac:dyDescent="0.15">
      <c r="H1173" s="6" t="s">
        <v>413</v>
      </c>
    </row>
    <row r="1174" spans="8:8" ht="0" hidden="1" customHeight="1" x14ac:dyDescent="0.15">
      <c r="H1174" s="6" t="s">
        <v>414</v>
      </c>
    </row>
    <row r="1175" spans="8:8" ht="0" hidden="1" customHeight="1" x14ac:dyDescent="0.15">
      <c r="H1175" s="6" t="s">
        <v>415</v>
      </c>
    </row>
    <row r="1176" spans="8:8" ht="0" hidden="1" customHeight="1" x14ac:dyDescent="0.15">
      <c r="H1176" s="6" t="s">
        <v>416</v>
      </c>
    </row>
    <row r="1177" spans="8:8" ht="0" hidden="1" customHeight="1" x14ac:dyDescent="0.15">
      <c r="H1177" s="6" t="s">
        <v>417</v>
      </c>
    </row>
    <row r="1178" spans="8:8" ht="0" hidden="1" customHeight="1" x14ac:dyDescent="0.15">
      <c r="H1178" s="6" t="s">
        <v>418</v>
      </c>
    </row>
    <row r="1179" spans="8:8" ht="0" hidden="1" customHeight="1" x14ac:dyDescent="0.15">
      <c r="H1179" s="6" t="s">
        <v>419</v>
      </c>
    </row>
    <row r="1180" spans="8:8" ht="0" hidden="1" customHeight="1" x14ac:dyDescent="0.15">
      <c r="H1180" s="6" t="s">
        <v>420</v>
      </c>
    </row>
    <row r="1181" spans="8:8" ht="0" hidden="1" customHeight="1" x14ac:dyDescent="0.15">
      <c r="H1181" s="6" t="s">
        <v>421</v>
      </c>
    </row>
    <row r="1182" spans="8:8" ht="0" hidden="1" customHeight="1" x14ac:dyDescent="0.15">
      <c r="H1182" s="6" t="s">
        <v>422</v>
      </c>
    </row>
    <row r="1183" spans="8:8" ht="0" hidden="1" customHeight="1" x14ac:dyDescent="0.15">
      <c r="H1183" s="6" t="s">
        <v>423</v>
      </c>
    </row>
    <row r="1184" spans="8:8" ht="0" hidden="1" customHeight="1" x14ac:dyDescent="0.15">
      <c r="H1184" s="6" t="s">
        <v>424</v>
      </c>
    </row>
    <row r="1185" spans="8:8" ht="0" hidden="1" customHeight="1" x14ac:dyDescent="0.15">
      <c r="H1185" s="6" t="s">
        <v>425</v>
      </c>
    </row>
    <row r="1186" spans="8:8" ht="0" hidden="1" customHeight="1" x14ac:dyDescent="0.15">
      <c r="H1186" s="6" t="s">
        <v>426</v>
      </c>
    </row>
    <row r="1187" spans="8:8" ht="0" hidden="1" customHeight="1" x14ac:dyDescent="0.15">
      <c r="H1187" s="6" t="s">
        <v>427</v>
      </c>
    </row>
    <row r="1188" spans="8:8" ht="0" hidden="1" customHeight="1" x14ac:dyDescent="0.15">
      <c r="H1188" s="6" t="s">
        <v>428</v>
      </c>
    </row>
    <row r="1189" spans="8:8" ht="0" hidden="1" customHeight="1" x14ac:dyDescent="0.15">
      <c r="H1189" s="6" t="s">
        <v>429</v>
      </c>
    </row>
    <row r="1190" spans="8:8" ht="0" hidden="1" customHeight="1" x14ac:dyDescent="0.15">
      <c r="H1190" s="6" t="s">
        <v>430</v>
      </c>
    </row>
    <row r="1191" spans="8:8" ht="0" hidden="1" customHeight="1" x14ac:dyDescent="0.15">
      <c r="H1191" s="6" t="s">
        <v>431</v>
      </c>
    </row>
    <row r="1192" spans="8:8" ht="0" hidden="1" customHeight="1" x14ac:dyDescent="0.15">
      <c r="H1192" s="6" t="s">
        <v>432</v>
      </c>
    </row>
    <row r="1193" spans="8:8" ht="0" hidden="1" customHeight="1" x14ac:dyDescent="0.15">
      <c r="H1193" s="6" t="s">
        <v>433</v>
      </c>
    </row>
  </sheetData>
  <sheetProtection formatCells="0" formatColumns="0" formatRows="0" autoFilter="0"/>
  <autoFilter ref="A10:V1010"/>
  <dataConsolidate/>
  <mergeCells count="5">
    <mergeCell ref="S2:T2"/>
    <mergeCell ref="N3:Q3"/>
    <mergeCell ref="C4:D4"/>
    <mergeCell ref="C9:D9"/>
    <mergeCell ref="R9:S9"/>
  </mergeCells>
  <phoneticPr fontId="2"/>
  <dataValidations count="28">
    <dataValidation type="custom" imeMode="hiragana" showInputMessage="1" showErrorMessage="1" errorTitle="届先情報：のし名入、その他・摘要" error="のし名入、その他・摘要は合計、全角４６桁以内でご入力ください" sqref="S11:S1010">
      <formula1>AND(LENB($S11)=LENB(DBCS($S11)),LEN($R11)&lt;=46,LEN($S11)&lt;=46,LEN($R11)+LEN($S11)&lt;=46)</formula1>
    </dataValidation>
    <dataValidation type="custom" imeMode="hiragana" showInputMessage="1" showErrorMessage="1" errorTitle="届先情報：のし名入、その他・摘要" error="のし名入、その他・摘要は合計、全角４６桁以内でご入力ください" sqref="R11:R1010">
      <formula1>AND(LENB($R11)=LENB(DBCS($R11)),LEN($R11)&lt;=46,LEN($S11)&lt;=46,LEN($R11)+LEN($S11)&lt;=46)</formula1>
    </dataValidation>
    <dataValidation type="custom" imeMode="fullKatakana" allowBlank="1" showInputMessage="1" showErrorMessage="1" errorTitle="届先情報：フリガナ" error="フリガナは全角カナ５０桁以内で入力してください" sqref="F11:F1010">
      <formula1>AND(LENB($F11)=LENB(DBCS($F11)),LEN($F11)&lt;=50)</formula1>
    </dataValidation>
    <dataValidation type="custom" imeMode="hiragana" allowBlank="1" showInputMessage="1" showErrorMessage="1" errorTitle="届先情報：お名前" error="お名前は全角４０桁以内で入力してください" sqref="E11:E1010">
      <formula1>AND(LENB($E11)=LENB(DBCS($E11)),LEN($E11)&lt;=40)</formula1>
    </dataValidation>
    <dataValidation type="custom" imeMode="hiragana" showInputMessage="1" showErrorMessage="1" errorTitle="依頼主情報：ご住所" error="ご住所１、ご住所２は合計、全角６０桁以内でご入力ください" sqref="C6:D6">
      <formula1>(LEN($C6)+LEN($D6))&lt;=75</formula1>
    </dataValidation>
    <dataValidation type="custom" imeMode="halfAlpha" allowBlank="1" showInputMessage="1" showErrorMessage="1" errorTitle="局使用欄：局所コード" error="局所コードは半角数字６桁でご入力ください" sqref="N6">
      <formula1>AND(LENB($N6)=6,ISNUMBER(VALUE($N6)))</formula1>
    </dataValidation>
    <dataValidation type="list" allowBlank="1" showInputMessage="1" showErrorMessage="1" sqref="O6">
      <formula1>"1：郵便局,2：郵便事業,3：簡易局等"</formula1>
    </dataValidation>
    <dataValidation type="custom" allowBlank="1" showInputMessage="1" showErrorMessage="1" errorTitle="局使用欄：社員コード" error="社員コードは半角数字８桁でご入力ください" sqref="P6">
      <formula1>AND(LENB($P6)=8,ISNUMBER(VALUE($P6)))</formula1>
    </dataValidation>
    <dataValidation type="custom" allowBlank="1" showInputMessage="1" showErrorMessage="1" errorTitle="局使用欄：承り日" error="承り日は半角数字８桁でご入力ください" sqref="Q6">
      <formula1>AND(LENB($Q6)=8,ISNUMBER(VALUE($Q6)))</formula1>
    </dataValidation>
    <dataValidation type="custom" imeMode="fullKatakana" allowBlank="1" showInputMessage="1" showErrorMessage="1" errorTitle="依頼主情報：フリガナ" error="フリガナは全角カナ５０桁以内で入力してください" sqref="F6">
      <formula1>AND(LENB($F6)=LENB(DBCS($F6)),LEN($F6)&lt;=50)</formula1>
    </dataValidation>
    <dataValidation type="list" allowBlank="1" showInputMessage="1" showErrorMessage="1" sqref="Q11:Q1010">
      <formula1>"内のし,外のし"</formula1>
    </dataValidation>
    <dataValidation type="custom" imeMode="halfAlpha" allowBlank="1" showInputMessage="1" showErrorMessage="1" errorTitle="依頼主情報 ：郵便番号" error="郵便番号は半角数字７桁でご入力ください" sqref="B6">
      <formula1>AND(LENB($B6)=7,ISNUMBER(VALUE($B6)))</formula1>
    </dataValidation>
    <dataValidation type="custom" imeMode="hiragana" allowBlank="1" showInputMessage="1" showErrorMessage="1" errorTitle="依頼主情報：お名前" error="お名前は全角４０桁以内で入力してください" sqref="E6">
      <formula1>AND(LENB($E6)=LENB(DBCS($E6)),LEN($E6)&lt;=40)</formula1>
    </dataValidation>
    <dataValidation type="custom" imeMode="halfAlpha" allowBlank="1" showInputMessage="1" showErrorMessage="1" errorTitle="依頼主情報：電話番号" error="電話番号は半角数字１１桁以内で入力してください" sqref="G6">
      <formula1>AND(LENB($G6)&lt;=11,ISNUMBER(VALUE($G6)))</formula1>
    </dataValidation>
    <dataValidation type="custom" imeMode="halfAlpha" allowBlank="1" showInputMessage="1" showErrorMessage="1" errorTitle="依頼主情報：日中連絡先" error="日中連絡先は半角数字１１桁以内で入力してください" sqref="H6">
      <formula1>AND(LENB($H6)&lt;=11,ISNUMBER(VALUE($H6)))</formula1>
    </dataValidation>
    <dataValidation type="list" allowBlank="1" showInputMessage="1" showErrorMessage="1" sqref="I6">
      <formula1>"0%,3%,5%"</formula1>
    </dataValidation>
    <dataValidation type="list" allowBlank="1" showInputMessage="1" showErrorMessage="1" sqref="N11:N1010">
      <formula1>配達時間帯希望</formula1>
    </dataValidation>
    <dataValidation type="list" allowBlank="1" showInputMessage="1" showErrorMessage="1" sqref="P11:P1010">
      <formula1>のし紙指定</formula1>
    </dataValidation>
    <dataValidation type="list" allowBlank="1" showInputMessage="1" showErrorMessage="1" sqref="T11:T1010">
      <formula1>カード</formula1>
    </dataValidation>
    <dataValidation type="list" allowBlank="1" showInputMessage="1" showErrorMessage="1" sqref="U11:U1010">
      <formula1>手提げ袋要否</formula1>
    </dataValidation>
    <dataValidation type="list" allowBlank="1" showInputMessage="1" showErrorMessage="1" sqref="V11:V1010">
      <formula1>挨拶状有無</formula1>
    </dataValidation>
    <dataValidation type="custom" imeMode="halfAlpha" allowBlank="1" showInputMessage="1" showErrorMessage="1" errorTitle="届先情報：郵便番号" error="郵便番号は半角数字７桁でご入力ください" sqref="B11:B1010">
      <formula1>AND(LENB($B11)=7,ISNUMBER(VALUE($B11)))</formula1>
    </dataValidation>
    <dataValidation type="custom" imeMode="halfAlpha" allowBlank="1" showInputMessage="1" showErrorMessage="1" errorTitle="届先情報：電話番号" error="電話番号は半角数字１１桁以内で入力してください" sqref="G11:G1010">
      <formula1>AND(LENB($G11)&lt;=11,ISNUMBER(VALUE($G11)))</formula1>
    </dataValidation>
    <dataValidation type="custom" imeMode="halfAlpha" allowBlank="1" showInputMessage="1" showErrorMessage="1" errorTitle="届先情報：個数" error="個数は半角数字３桁でご入力ください" sqref="I11:I1010">
      <formula1>AND(LENB($I11)&lt;=3,ISNUMBER(VALUE($I11)))</formula1>
    </dataValidation>
    <dataValidation imeMode="hiragana" allowBlank="1" showInputMessage="1" showErrorMessage="1" errorTitle="届先情報：商品名" error="商品名は全角１００桁以内で入力してください" sqref="J11:J1010"/>
    <dataValidation type="custom" imeMode="halfAlpha" allowBlank="1" showInputMessage="1" showErrorMessage="1" errorTitle="届先情報：配達希望日" error="配達希望日は半角数字８桁でご入力ください" sqref="O11:O1010">
      <formula1>AND(LENB($O11)=8,ISNUMBER(VALUE($O11)))</formula1>
    </dataValidation>
    <dataValidation type="custom" imeMode="hiragana" showInputMessage="1" showErrorMessage="1" errorTitle="届先情報：ご住所" error="ご住所１、ご住所２は合計、全角６０桁以内でご入力ください" sqref="C11:D1010">
      <formula1>(LEN($C11)+LEN($D11))&lt;=75</formula1>
    </dataValidation>
    <dataValidation type="custom" imeMode="halfAlpha" allowBlank="1" showInputMessage="1" showErrorMessage="1" errorTitle="届先情報：商品番号" error="商品番号は半角数字１０桁でご入力ください" sqref="H11:H1010">
      <formula1>IF(OR(MID($H11,2,2)="00",MID($H11,2,2)="01"),LEN($H11)=8,AND(LEN($H11)=10,ISNUMBER(VALUE($H11))))</formula1>
    </dataValidation>
  </dataValidations>
  <pageMargins left="0.78740157480314965" right="0.39370078740157483" top="0.59055118110236227" bottom="0.39370078740157483" header="0.23622047244094491" footer="0"/>
  <pageSetup paperSize="8" scale="91" fitToHeight="0" pageOrder="overThenDown" orientation="landscape" cellComments="asDisplayed" r:id="rId1"/>
  <headerFooter>
    <oddHeader>&amp;L&amp;16（郵便局カタログ販売センター使用欄）受付番号＿＿＿＿＿＿</oddHeader>
    <oddFooter>&amp;C&amp;16&amp;P / &amp;N ページ</oddFooter>
  </headerFooter>
  <rowBreaks count="1" manualBreakCount="1">
    <brk id="4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1695" r:id="rId4" name="Button 255">
              <controlPr defaultSize="0" print="0" autoFill="0" autoPict="0" macro="[0]!申込書クリア_Click">
                <anchor>
                  <from>
                    <xdr:col>6</xdr:col>
                    <xdr:colOff>647700</xdr:colOff>
                    <xdr:row>0</xdr:row>
                    <xdr:rowOff>200025</xdr:rowOff>
                  </from>
                  <to>
                    <xdr:col>8</xdr:col>
                    <xdr:colOff>95250</xdr:colOff>
                    <xdr:row>1</xdr:row>
                    <xdr:rowOff>323850</xdr:rowOff>
                  </to>
                </anchor>
              </controlPr>
            </control>
          </mc:Choice>
        </mc:AlternateContent>
        <mc:AlternateContent xmlns:mc="http://schemas.openxmlformats.org/markup-compatibility/2006">
          <mc:Choice Requires="x14">
            <control shapeId="61722" r:id="rId5" name="Button 282">
              <controlPr defaultSize="0" print="0" autoFill="0" autoPict="0" macro="[0]!申込書作成">
                <anchor>
                  <from>
                    <xdr:col>4</xdr:col>
                    <xdr:colOff>1657350</xdr:colOff>
                    <xdr:row>0</xdr:row>
                    <xdr:rowOff>219075</xdr:rowOff>
                  </from>
                  <to>
                    <xdr:col>6</xdr:col>
                    <xdr:colOff>152400</xdr:colOff>
                    <xdr:row>1</xdr:row>
                    <xdr:rowOff>342900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1:K7"/>
  <sheetViews>
    <sheetView zoomScaleNormal="100" workbookViewId="0"/>
  </sheetViews>
  <sheetFormatPr defaultRowHeight="13.5" x14ac:dyDescent="0.15"/>
  <cols>
    <col min="1" max="1" width="2.625" customWidth="1"/>
    <col min="2" max="2" width="36.625" customWidth="1"/>
    <col min="3" max="3" width="13.875" bestFit="1" customWidth="1"/>
    <col min="4" max="4" width="6.75" bestFit="1" customWidth="1"/>
    <col min="5" max="8" width="14" customWidth="1"/>
    <col min="9" max="9" width="28.125" customWidth="1"/>
  </cols>
  <sheetData>
    <row r="1" spans="2:11" ht="17.25" x14ac:dyDescent="0.15">
      <c r="B1" s="293"/>
      <c r="C1" s="294"/>
      <c r="D1" s="294"/>
      <c r="E1" s="295"/>
    </row>
    <row r="2" spans="2:11" ht="17.25" x14ac:dyDescent="0.15">
      <c r="B2" s="294"/>
      <c r="C2" s="294"/>
      <c r="D2" s="294"/>
      <c r="E2" s="296"/>
      <c r="F2" s="297"/>
      <c r="G2" s="298"/>
      <c r="H2" s="298"/>
    </row>
    <row r="3" spans="2:11" ht="21" x14ac:dyDescent="0.15">
      <c r="C3" s="299"/>
      <c r="D3" s="294"/>
      <c r="E3" s="296"/>
      <c r="F3" s="300"/>
      <c r="G3" s="298"/>
      <c r="H3" s="298"/>
    </row>
    <row r="4" spans="2:11" ht="21" x14ac:dyDescent="0.15">
      <c r="B4" s="299"/>
      <c r="C4" s="301"/>
      <c r="D4" s="294"/>
      <c r="E4" s="296"/>
      <c r="F4" s="300"/>
      <c r="G4" s="298"/>
      <c r="H4" s="298"/>
    </row>
    <row r="5" spans="2:11" ht="21" x14ac:dyDescent="0.15">
      <c r="B5" s="639" t="s">
        <v>436</v>
      </c>
      <c r="C5" s="640"/>
      <c r="D5" s="640"/>
      <c r="E5" s="640"/>
      <c r="F5" s="641"/>
      <c r="G5" s="298"/>
      <c r="H5" s="298"/>
    </row>
    <row r="6" spans="2:11" ht="18.75" x14ac:dyDescent="0.15">
      <c r="B6" s="302"/>
      <c r="C6" s="294"/>
      <c r="D6" s="294"/>
      <c r="E6" s="298"/>
      <c r="F6" s="298"/>
    </row>
    <row r="7" spans="2:11" ht="17.25" x14ac:dyDescent="0.2">
      <c r="B7" s="303" t="s">
        <v>437</v>
      </c>
      <c r="C7" s="304" t="s">
        <v>438</v>
      </c>
      <c r="D7" s="304" t="s">
        <v>439</v>
      </c>
      <c r="E7" s="307" t="s">
        <v>459</v>
      </c>
      <c r="F7" s="307" t="s">
        <v>460</v>
      </c>
      <c r="G7" s="305" t="s">
        <v>440</v>
      </c>
      <c r="H7" s="306" t="s">
        <v>458</v>
      </c>
      <c r="I7" s="308" t="s">
        <v>461</v>
      </c>
      <c r="J7" s="309"/>
      <c r="K7" s="310" t="s">
        <v>462</v>
      </c>
    </row>
  </sheetData>
  <sheetProtection password="9026" sheet="1" objects="1" scenarios="1"/>
  <mergeCells count="1">
    <mergeCell ref="B5:F5"/>
  </mergeCells>
  <phoneticPr fontId="2"/>
  <pageMargins left="0.70866141732283472" right="0.70866141732283472" top="0.74803149606299213" bottom="0.74803149606299213" header="0.31496062992125984" footer="0.31496062992125984"/>
  <pageSetup paperSize="9" scale="83" fitToHeight="0" orientation="landscape" horizontalDpi="300" verticalDpi="300" r:id="rId1"/>
  <headerFooter>
    <oddFooter>&amp;R&amp;11&amp;P/&amp;N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8"/>
  <sheetViews>
    <sheetView showGridLines="0" zoomScaleNormal="100" zoomScaleSheetLayoutView="100" zoomScalePageLayoutView="40" workbookViewId="0">
      <selection activeCell="B4" sqref="B4:B5"/>
    </sheetView>
  </sheetViews>
  <sheetFormatPr defaultRowHeight="41.25" customHeight="1" x14ac:dyDescent="0.15"/>
  <cols>
    <col min="1" max="1" width="5.625" style="351" customWidth="1"/>
    <col min="2" max="8" width="9.625" style="380" customWidth="1"/>
    <col min="9" max="9" width="17" style="380" customWidth="1"/>
    <col min="10" max="10" width="15.375" style="351" customWidth="1"/>
    <col min="11" max="11" width="15.625" style="381" customWidth="1"/>
    <col min="12" max="12" width="17.875" style="351" customWidth="1"/>
    <col min="13" max="13" width="24" style="351" customWidth="1"/>
    <col min="14" max="14" width="6.875" style="380" customWidth="1"/>
    <col min="15" max="15" width="13.875" style="380" customWidth="1"/>
    <col min="16" max="16" width="21.625" style="380" customWidth="1"/>
    <col min="17" max="17" width="11.625" style="351" customWidth="1"/>
    <col min="18" max="32" width="9" style="351" customWidth="1"/>
    <col min="33" max="16384" width="9" style="351"/>
  </cols>
  <sheetData>
    <row r="1" spans="1:16" ht="39.950000000000003" customHeight="1" thickBot="1" x14ac:dyDescent="0.2">
      <c r="A1" s="348"/>
      <c r="B1" s="622" t="s">
        <v>938</v>
      </c>
      <c r="C1" s="622"/>
      <c r="D1" s="622"/>
      <c r="E1" s="622"/>
      <c r="F1" s="622"/>
      <c r="G1" s="622"/>
      <c r="H1" s="623"/>
      <c r="I1" s="417" t="s">
        <v>527</v>
      </c>
      <c r="J1" s="642"/>
      <c r="K1" s="643"/>
      <c r="L1" s="644"/>
      <c r="M1" s="645" t="s">
        <v>821</v>
      </c>
      <c r="N1" s="646"/>
      <c r="O1" s="646"/>
      <c r="P1" s="646"/>
    </row>
    <row r="2" spans="1:16" ht="30" customHeight="1" x14ac:dyDescent="0.2">
      <c r="A2" s="352"/>
      <c r="B2" s="353" t="s">
        <v>729</v>
      </c>
      <c r="C2" s="354"/>
      <c r="D2" s="354"/>
      <c r="E2" s="354"/>
      <c r="F2" s="354"/>
      <c r="G2" s="354"/>
      <c r="H2" s="354"/>
      <c r="I2" s="355"/>
      <c r="J2" s="356"/>
      <c r="K2" s="356"/>
      <c r="L2" s="357"/>
      <c r="M2" s="357"/>
      <c r="N2" s="357"/>
      <c r="O2" s="357"/>
      <c r="P2" s="357"/>
    </row>
    <row r="3" spans="1:16" ht="34.5" customHeight="1" x14ac:dyDescent="0.15">
      <c r="A3" s="358"/>
      <c r="B3" s="418" t="s">
        <v>182</v>
      </c>
      <c r="C3" s="418" t="s">
        <v>9</v>
      </c>
      <c r="D3" s="418" t="s">
        <v>530</v>
      </c>
      <c r="E3" s="418" t="s">
        <v>531</v>
      </c>
      <c r="F3" s="418" t="s">
        <v>532</v>
      </c>
      <c r="G3" s="418" t="s">
        <v>533</v>
      </c>
      <c r="H3" s="629" t="s">
        <v>534</v>
      </c>
      <c r="I3" s="629"/>
      <c r="J3" s="621"/>
      <c r="K3" s="620" t="s">
        <v>535</v>
      </c>
      <c r="L3" s="629"/>
      <c r="M3" s="629"/>
      <c r="N3" s="629"/>
      <c r="O3" s="629"/>
      <c r="P3" s="621"/>
    </row>
    <row r="4" spans="1:16" ht="20.100000000000001" customHeight="1" x14ac:dyDescent="0.15">
      <c r="A4" s="358"/>
      <c r="B4" s="647"/>
      <c r="C4" s="647"/>
      <c r="D4" s="647"/>
      <c r="E4" s="647"/>
      <c r="F4" s="647"/>
      <c r="G4" s="647"/>
      <c r="H4" s="423"/>
      <c r="I4" s="651" t="s">
        <v>2250</v>
      </c>
      <c r="J4" s="652"/>
      <c r="K4" s="653"/>
      <c r="L4" s="653"/>
      <c r="M4" s="653"/>
      <c r="N4" s="653"/>
      <c r="O4" s="653"/>
      <c r="P4" s="653"/>
    </row>
    <row r="5" spans="1:16" ht="20.100000000000001" customHeight="1" x14ac:dyDescent="0.15">
      <c r="A5" s="358"/>
      <c r="B5" s="647"/>
      <c r="C5" s="647"/>
      <c r="D5" s="647"/>
      <c r="E5" s="647"/>
      <c r="F5" s="647"/>
      <c r="G5" s="647"/>
      <c r="H5" s="424"/>
      <c r="I5" s="654" t="s">
        <v>2251</v>
      </c>
      <c r="J5" s="655"/>
      <c r="K5" s="653"/>
      <c r="L5" s="653"/>
      <c r="M5" s="653"/>
      <c r="N5" s="653"/>
      <c r="O5" s="653"/>
      <c r="P5" s="653"/>
    </row>
    <row r="6" spans="1:16" ht="9.9499999999999993" customHeight="1" x14ac:dyDescent="0.15">
      <c r="A6" s="358"/>
      <c r="B6" s="362"/>
      <c r="C6" s="362"/>
      <c r="D6" s="362"/>
      <c r="E6" s="362"/>
      <c r="F6" s="362"/>
      <c r="G6" s="362"/>
      <c r="H6" s="362"/>
      <c r="I6" s="362"/>
      <c r="J6" s="363"/>
      <c r="K6" s="364"/>
      <c r="L6" s="363"/>
      <c r="M6" s="363"/>
      <c r="N6" s="365"/>
      <c r="O6" s="365"/>
      <c r="P6" s="365"/>
    </row>
    <row r="7" spans="1:16" s="366" customFormat="1" ht="30" customHeight="1" x14ac:dyDescent="0.15">
      <c r="A7" s="610" t="s">
        <v>536</v>
      </c>
      <c r="B7" s="612" t="s">
        <v>537</v>
      </c>
      <c r="C7" s="614" t="s">
        <v>538</v>
      </c>
      <c r="D7" s="615"/>
      <c r="E7" s="615"/>
      <c r="F7" s="615" t="s">
        <v>539</v>
      </c>
      <c r="G7" s="615"/>
      <c r="H7" s="618"/>
      <c r="I7" s="620" t="s">
        <v>540</v>
      </c>
      <c r="J7" s="621"/>
      <c r="K7" s="612" t="s">
        <v>5</v>
      </c>
      <c r="L7" s="630" t="s">
        <v>541</v>
      </c>
      <c r="M7" s="631" t="s">
        <v>542</v>
      </c>
      <c r="N7" s="610" t="s">
        <v>450</v>
      </c>
      <c r="O7" s="610" t="s">
        <v>730</v>
      </c>
      <c r="P7" s="610" t="s">
        <v>543</v>
      </c>
    </row>
    <row r="8" spans="1:16" s="366" customFormat="1" ht="30" customHeight="1" x14ac:dyDescent="0.15">
      <c r="A8" s="611"/>
      <c r="B8" s="613"/>
      <c r="C8" s="616"/>
      <c r="D8" s="617"/>
      <c r="E8" s="617"/>
      <c r="F8" s="617"/>
      <c r="G8" s="617"/>
      <c r="H8" s="619"/>
      <c r="I8" s="367" t="s">
        <v>544</v>
      </c>
      <c r="J8" s="368" t="s">
        <v>545</v>
      </c>
      <c r="K8" s="613"/>
      <c r="L8" s="630"/>
      <c r="M8" s="631"/>
      <c r="N8" s="611"/>
      <c r="O8" s="611"/>
      <c r="P8" s="611"/>
    </row>
    <row r="9" spans="1:16" ht="51.95" customHeight="1" x14ac:dyDescent="0.15">
      <c r="A9" s="369">
        <v>1</v>
      </c>
      <c r="B9" s="425"/>
      <c r="C9" s="648"/>
      <c r="D9" s="649"/>
      <c r="E9" s="649"/>
      <c r="F9" s="649"/>
      <c r="G9" s="649"/>
      <c r="H9" s="650"/>
      <c r="I9" s="426"/>
      <c r="J9" s="427" t="s">
        <v>546</v>
      </c>
      <c r="K9" s="428"/>
      <c r="L9" s="429" t="s">
        <v>547</v>
      </c>
      <c r="M9" s="430"/>
      <c r="N9" s="431"/>
      <c r="O9" s="431"/>
      <c r="P9" s="432"/>
    </row>
    <row r="10" spans="1:16" ht="51.95" customHeight="1" x14ac:dyDescent="0.15">
      <c r="A10" s="369">
        <v>2</v>
      </c>
      <c r="B10" s="425"/>
      <c r="C10" s="648"/>
      <c r="D10" s="649"/>
      <c r="E10" s="649"/>
      <c r="F10" s="649"/>
      <c r="G10" s="649"/>
      <c r="H10" s="650"/>
      <c r="I10" s="426"/>
      <c r="J10" s="427"/>
      <c r="K10" s="433"/>
      <c r="L10" s="429" t="s">
        <v>547</v>
      </c>
      <c r="M10" s="430"/>
      <c r="N10" s="431"/>
      <c r="O10" s="431"/>
      <c r="P10" s="432"/>
    </row>
    <row r="11" spans="1:16" ht="51.95" customHeight="1" x14ac:dyDescent="0.15">
      <c r="A11" s="369">
        <v>3</v>
      </c>
      <c r="B11" s="425"/>
      <c r="C11" s="648"/>
      <c r="D11" s="649"/>
      <c r="E11" s="649"/>
      <c r="F11" s="649"/>
      <c r="G11" s="649"/>
      <c r="H11" s="650"/>
      <c r="I11" s="426"/>
      <c r="J11" s="427"/>
      <c r="K11" s="433"/>
      <c r="L11" s="429" t="s">
        <v>547</v>
      </c>
      <c r="M11" s="430"/>
      <c r="N11" s="431"/>
      <c r="O11" s="434"/>
      <c r="P11" s="435"/>
    </row>
    <row r="12" spans="1:16" ht="51.95" customHeight="1" x14ac:dyDescent="0.15">
      <c r="A12" s="369">
        <v>4</v>
      </c>
      <c r="B12" s="425"/>
      <c r="C12" s="648"/>
      <c r="D12" s="649"/>
      <c r="E12" s="649"/>
      <c r="F12" s="649"/>
      <c r="G12" s="649"/>
      <c r="H12" s="650"/>
      <c r="I12" s="426"/>
      <c r="J12" s="427"/>
      <c r="K12" s="433"/>
      <c r="L12" s="429" t="s">
        <v>547</v>
      </c>
      <c r="M12" s="430"/>
      <c r="N12" s="431"/>
      <c r="O12" s="431"/>
      <c r="P12" s="432"/>
    </row>
    <row r="13" spans="1:16" ht="51.95" customHeight="1" x14ac:dyDescent="0.15">
      <c r="A13" s="369">
        <v>5</v>
      </c>
      <c r="B13" s="425"/>
      <c r="C13" s="648"/>
      <c r="D13" s="649"/>
      <c r="E13" s="649"/>
      <c r="F13" s="649"/>
      <c r="G13" s="649"/>
      <c r="H13" s="650"/>
      <c r="I13" s="426"/>
      <c r="J13" s="427"/>
      <c r="K13" s="433"/>
      <c r="L13" s="429" t="s">
        <v>547</v>
      </c>
      <c r="M13" s="430"/>
      <c r="N13" s="431"/>
      <c r="O13" s="431"/>
      <c r="P13" s="432"/>
    </row>
    <row r="14" spans="1:16" ht="51.95" customHeight="1" x14ac:dyDescent="0.15">
      <c r="A14" s="369">
        <v>6</v>
      </c>
      <c r="B14" s="425"/>
      <c r="C14" s="648"/>
      <c r="D14" s="649"/>
      <c r="E14" s="649"/>
      <c r="F14" s="649"/>
      <c r="G14" s="649"/>
      <c r="H14" s="650"/>
      <c r="I14" s="426"/>
      <c r="J14" s="427"/>
      <c r="K14" s="433"/>
      <c r="L14" s="429" t="s">
        <v>547</v>
      </c>
      <c r="M14" s="430"/>
      <c r="N14" s="431"/>
      <c r="O14" s="431"/>
      <c r="P14" s="432"/>
    </row>
    <row r="15" spans="1:16" ht="51.95" customHeight="1" x14ac:dyDescent="0.15">
      <c r="A15" s="369">
        <v>7</v>
      </c>
      <c r="B15" s="425"/>
      <c r="C15" s="648"/>
      <c r="D15" s="649"/>
      <c r="E15" s="649"/>
      <c r="F15" s="649"/>
      <c r="G15" s="649"/>
      <c r="H15" s="650"/>
      <c r="I15" s="426"/>
      <c r="J15" s="427"/>
      <c r="K15" s="433"/>
      <c r="L15" s="429" t="s">
        <v>547</v>
      </c>
      <c r="M15" s="430"/>
      <c r="N15" s="431"/>
      <c r="O15" s="431"/>
      <c r="P15" s="432"/>
    </row>
    <row r="16" spans="1:16" ht="51.95" customHeight="1" x14ac:dyDescent="0.15">
      <c r="A16" s="369">
        <v>8</v>
      </c>
      <c r="B16" s="425"/>
      <c r="C16" s="648"/>
      <c r="D16" s="649"/>
      <c r="E16" s="649"/>
      <c r="F16" s="649"/>
      <c r="G16" s="649"/>
      <c r="H16" s="650"/>
      <c r="I16" s="426"/>
      <c r="J16" s="427"/>
      <c r="K16" s="433"/>
      <c r="L16" s="429" t="s">
        <v>547</v>
      </c>
      <c r="M16" s="430"/>
      <c r="N16" s="431"/>
      <c r="O16" s="431"/>
      <c r="P16" s="432"/>
    </row>
    <row r="17" spans="1:16" ht="51.95" customHeight="1" x14ac:dyDescent="0.15">
      <c r="A17" s="369">
        <v>9</v>
      </c>
      <c r="B17" s="425"/>
      <c r="C17" s="648"/>
      <c r="D17" s="649"/>
      <c r="E17" s="649"/>
      <c r="F17" s="649"/>
      <c r="G17" s="649"/>
      <c r="H17" s="650"/>
      <c r="I17" s="426"/>
      <c r="J17" s="427"/>
      <c r="K17" s="433"/>
      <c r="L17" s="429" t="s">
        <v>547</v>
      </c>
      <c r="M17" s="430"/>
      <c r="N17" s="431"/>
      <c r="O17" s="431"/>
      <c r="P17" s="432"/>
    </row>
    <row r="18" spans="1:16" ht="51.95" customHeight="1" x14ac:dyDescent="0.15">
      <c r="A18" s="369">
        <v>10</v>
      </c>
      <c r="B18" s="425"/>
      <c r="C18" s="648"/>
      <c r="D18" s="649"/>
      <c r="E18" s="649"/>
      <c r="F18" s="649"/>
      <c r="G18" s="649"/>
      <c r="H18" s="650"/>
      <c r="I18" s="426"/>
      <c r="J18" s="427"/>
      <c r="K18" s="433"/>
      <c r="L18" s="429" t="s">
        <v>547</v>
      </c>
      <c r="M18" s="430"/>
      <c r="N18" s="431"/>
      <c r="O18" s="431"/>
      <c r="P18" s="432"/>
    </row>
    <row r="19" spans="1:16" ht="51.95" customHeight="1" x14ac:dyDescent="0.15">
      <c r="A19" s="369">
        <v>11</v>
      </c>
      <c r="B19" s="425"/>
      <c r="C19" s="648"/>
      <c r="D19" s="649"/>
      <c r="E19" s="649"/>
      <c r="F19" s="649"/>
      <c r="G19" s="649"/>
      <c r="H19" s="650"/>
      <c r="I19" s="426"/>
      <c r="J19" s="427"/>
      <c r="K19" s="433"/>
      <c r="L19" s="429" t="s">
        <v>547</v>
      </c>
      <c r="M19" s="430"/>
      <c r="N19" s="431"/>
      <c r="O19" s="431"/>
      <c r="P19" s="432"/>
    </row>
    <row r="20" spans="1:16" ht="51.95" customHeight="1" x14ac:dyDescent="0.15">
      <c r="A20" s="369">
        <v>12</v>
      </c>
      <c r="B20" s="425"/>
      <c r="C20" s="648"/>
      <c r="D20" s="649"/>
      <c r="E20" s="649"/>
      <c r="F20" s="649"/>
      <c r="G20" s="649"/>
      <c r="H20" s="650"/>
      <c r="I20" s="426"/>
      <c r="J20" s="427"/>
      <c r="K20" s="433"/>
      <c r="L20" s="429" t="s">
        <v>547</v>
      </c>
      <c r="M20" s="430"/>
      <c r="N20" s="431"/>
      <c r="O20" s="431"/>
      <c r="P20" s="432"/>
    </row>
    <row r="21" spans="1:16" ht="51.95" customHeight="1" x14ac:dyDescent="0.15">
      <c r="A21" s="369">
        <v>13</v>
      </c>
      <c r="B21" s="425"/>
      <c r="C21" s="648"/>
      <c r="D21" s="649"/>
      <c r="E21" s="649"/>
      <c r="F21" s="649"/>
      <c r="G21" s="649"/>
      <c r="H21" s="650"/>
      <c r="I21" s="426"/>
      <c r="J21" s="427"/>
      <c r="K21" s="433"/>
      <c r="L21" s="429" t="s">
        <v>547</v>
      </c>
      <c r="M21" s="430"/>
      <c r="N21" s="431"/>
      <c r="O21" s="431"/>
      <c r="P21" s="432"/>
    </row>
    <row r="22" spans="1:16" ht="51.95" customHeight="1" x14ac:dyDescent="0.15">
      <c r="A22" s="369">
        <v>14</v>
      </c>
      <c r="B22" s="425"/>
      <c r="C22" s="648"/>
      <c r="D22" s="649"/>
      <c r="E22" s="649"/>
      <c r="F22" s="649"/>
      <c r="G22" s="649"/>
      <c r="H22" s="650"/>
      <c r="I22" s="426"/>
      <c r="J22" s="427"/>
      <c r="K22" s="433"/>
      <c r="L22" s="429" t="s">
        <v>547</v>
      </c>
      <c r="M22" s="430"/>
      <c r="N22" s="431"/>
      <c r="O22" s="431"/>
      <c r="P22" s="432"/>
    </row>
    <row r="23" spans="1:16" ht="51.95" customHeight="1" x14ac:dyDescent="0.15">
      <c r="A23" s="369">
        <v>15</v>
      </c>
      <c r="B23" s="425"/>
      <c r="C23" s="648"/>
      <c r="D23" s="649"/>
      <c r="E23" s="649"/>
      <c r="F23" s="649"/>
      <c r="G23" s="649"/>
      <c r="H23" s="650"/>
      <c r="I23" s="426"/>
      <c r="J23" s="427"/>
      <c r="K23" s="433"/>
      <c r="L23" s="429" t="s">
        <v>547</v>
      </c>
      <c r="M23" s="430"/>
      <c r="N23" s="431"/>
      <c r="O23" s="431"/>
      <c r="P23" s="432"/>
    </row>
    <row r="24" spans="1:16" ht="51.95" customHeight="1" x14ac:dyDescent="0.15">
      <c r="A24" s="369">
        <v>16</v>
      </c>
      <c r="B24" s="425"/>
      <c r="C24" s="648"/>
      <c r="D24" s="649"/>
      <c r="E24" s="649"/>
      <c r="F24" s="649"/>
      <c r="G24" s="649"/>
      <c r="H24" s="650"/>
      <c r="I24" s="426"/>
      <c r="J24" s="427"/>
      <c r="K24" s="433"/>
      <c r="L24" s="429" t="s">
        <v>547</v>
      </c>
      <c r="M24" s="430"/>
      <c r="N24" s="431"/>
      <c r="O24" s="431"/>
      <c r="P24" s="432"/>
    </row>
    <row r="25" spans="1:16" ht="51.95" customHeight="1" x14ac:dyDescent="0.15">
      <c r="A25" s="369">
        <v>17</v>
      </c>
      <c r="B25" s="425"/>
      <c r="C25" s="648"/>
      <c r="D25" s="649"/>
      <c r="E25" s="649"/>
      <c r="F25" s="649"/>
      <c r="G25" s="649"/>
      <c r="H25" s="650"/>
      <c r="I25" s="426"/>
      <c r="J25" s="427"/>
      <c r="K25" s="433"/>
      <c r="L25" s="429" t="s">
        <v>547</v>
      </c>
      <c r="M25" s="430"/>
      <c r="N25" s="431"/>
      <c r="O25" s="431"/>
      <c r="P25" s="432"/>
    </row>
    <row r="26" spans="1:16" ht="51.95" customHeight="1" x14ac:dyDescent="0.15">
      <c r="A26" s="369">
        <v>18</v>
      </c>
      <c r="B26" s="425"/>
      <c r="C26" s="648"/>
      <c r="D26" s="649"/>
      <c r="E26" s="649"/>
      <c r="F26" s="649"/>
      <c r="G26" s="649"/>
      <c r="H26" s="650"/>
      <c r="I26" s="426"/>
      <c r="J26" s="427"/>
      <c r="K26" s="433"/>
      <c r="L26" s="429" t="s">
        <v>547</v>
      </c>
      <c r="M26" s="430"/>
      <c r="N26" s="431"/>
      <c r="O26" s="431"/>
      <c r="P26" s="432"/>
    </row>
    <row r="27" spans="1:16" ht="51.95" customHeight="1" x14ac:dyDescent="0.15">
      <c r="A27" s="369">
        <v>19</v>
      </c>
      <c r="B27" s="425"/>
      <c r="C27" s="648"/>
      <c r="D27" s="649"/>
      <c r="E27" s="649"/>
      <c r="F27" s="649"/>
      <c r="G27" s="649"/>
      <c r="H27" s="650"/>
      <c r="I27" s="426"/>
      <c r="J27" s="427"/>
      <c r="K27" s="433"/>
      <c r="L27" s="429" t="s">
        <v>547</v>
      </c>
      <c r="M27" s="430"/>
      <c r="N27" s="431"/>
      <c r="O27" s="431"/>
      <c r="P27" s="432"/>
    </row>
    <row r="28" spans="1:16" ht="51.95" customHeight="1" x14ac:dyDescent="0.15">
      <c r="A28" s="369">
        <v>20</v>
      </c>
      <c r="B28" s="425"/>
      <c r="C28" s="648"/>
      <c r="D28" s="649"/>
      <c r="E28" s="649"/>
      <c r="F28" s="649"/>
      <c r="G28" s="649"/>
      <c r="H28" s="650"/>
      <c r="I28" s="426"/>
      <c r="J28" s="427"/>
      <c r="K28" s="433"/>
      <c r="L28" s="429" t="s">
        <v>547</v>
      </c>
      <c r="M28" s="430"/>
      <c r="N28" s="431"/>
      <c r="O28" s="431"/>
      <c r="P28" s="432"/>
    </row>
    <row r="29" spans="1:16" ht="51.95" customHeight="1" x14ac:dyDescent="0.15">
      <c r="A29" s="369">
        <v>21</v>
      </c>
      <c r="B29" s="425"/>
      <c r="C29" s="648"/>
      <c r="D29" s="649"/>
      <c r="E29" s="649"/>
      <c r="F29" s="649"/>
      <c r="G29" s="649"/>
      <c r="H29" s="650"/>
      <c r="I29" s="426"/>
      <c r="J29" s="427"/>
      <c r="K29" s="433"/>
      <c r="L29" s="429" t="s">
        <v>547</v>
      </c>
      <c r="M29" s="430"/>
      <c r="N29" s="431"/>
      <c r="O29" s="431"/>
      <c r="P29" s="432"/>
    </row>
    <row r="30" spans="1:16" ht="51.95" customHeight="1" x14ac:dyDescent="0.15">
      <c r="A30" s="369">
        <v>22</v>
      </c>
      <c r="B30" s="425"/>
      <c r="C30" s="648"/>
      <c r="D30" s="649"/>
      <c r="E30" s="649"/>
      <c r="F30" s="649"/>
      <c r="G30" s="649"/>
      <c r="H30" s="650"/>
      <c r="I30" s="426"/>
      <c r="J30" s="427"/>
      <c r="K30" s="433"/>
      <c r="L30" s="429" t="s">
        <v>547</v>
      </c>
      <c r="M30" s="430"/>
      <c r="N30" s="431"/>
      <c r="O30" s="431"/>
      <c r="P30" s="432"/>
    </row>
    <row r="31" spans="1:16" ht="51.95" customHeight="1" x14ac:dyDescent="0.15">
      <c r="A31" s="369">
        <v>23</v>
      </c>
      <c r="B31" s="425"/>
      <c r="C31" s="648"/>
      <c r="D31" s="649"/>
      <c r="E31" s="649"/>
      <c r="F31" s="649"/>
      <c r="G31" s="649"/>
      <c r="H31" s="650"/>
      <c r="I31" s="426"/>
      <c r="J31" s="427"/>
      <c r="K31" s="433"/>
      <c r="L31" s="429" t="s">
        <v>547</v>
      </c>
      <c r="M31" s="430"/>
      <c r="N31" s="431"/>
      <c r="O31" s="431"/>
      <c r="P31" s="432"/>
    </row>
    <row r="32" spans="1:16" ht="51.95" customHeight="1" x14ac:dyDescent="0.15">
      <c r="A32" s="369">
        <v>24</v>
      </c>
      <c r="B32" s="425"/>
      <c r="C32" s="648"/>
      <c r="D32" s="649"/>
      <c r="E32" s="649"/>
      <c r="F32" s="649"/>
      <c r="G32" s="649"/>
      <c r="H32" s="650"/>
      <c r="I32" s="426"/>
      <c r="J32" s="427"/>
      <c r="K32" s="433"/>
      <c r="L32" s="429" t="s">
        <v>547</v>
      </c>
      <c r="M32" s="430"/>
      <c r="N32" s="431"/>
      <c r="O32" s="431"/>
      <c r="P32" s="432"/>
    </row>
    <row r="33" spans="1:16" ht="51.95" customHeight="1" x14ac:dyDescent="0.15">
      <c r="A33" s="369">
        <v>25</v>
      </c>
      <c r="B33" s="425"/>
      <c r="C33" s="648"/>
      <c r="D33" s="649"/>
      <c r="E33" s="649"/>
      <c r="F33" s="649"/>
      <c r="G33" s="649"/>
      <c r="H33" s="650"/>
      <c r="I33" s="426"/>
      <c r="J33" s="427"/>
      <c r="K33" s="433"/>
      <c r="L33" s="429" t="s">
        <v>547</v>
      </c>
      <c r="M33" s="430"/>
      <c r="N33" s="431"/>
      <c r="O33" s="431"/>
      <c r="P33" s="432"/>
    </row>
    <row r="34" spans="1:16" ht="51.95" customHeight="1" x14ac:dyDescent="0.15">
      <c r="A34" s="369">
        <v>26</v>
      </c>
      <c r="B34" s="425"/>
      <c r="C34" s="648"/>
      <c r="D34" s="649"/>
      <c r="E34" s="649"/>
      <c r="F34" s="649"/>
      <c r="G34" s="649"/>
      <c r="H34" s="650"/>
      <c r="I34" s="426"/>
      <c r="J34" s="427"/>
      <c r="K34" s="433"/>
      <c r="L34" s="429" t="s">
        <v>547</v>
      </c>
      <c r="M34" s="430"/>
      <c r="N34" s="431"/>
      <c r="O34" s="431"/>
      <c r="P34" s="432"/>
    </row>
    <row r="35" spans="1:16" ht="51.95" customHeight="1" x14ac:dyDescent="0.15">
      <c r="A35" s="369">
        <v>27</v>
      </c>
      <c r="B35" s="425"/>
      <c r="C35" s="648"/>
      <c r="D35" s="649"/>
      <c r="E35" s="649"/>
      <c r="F35" s="649"/>
      <c r="G35" s="649"/>
      <c r="H35" s="650"/>
      <c r="I35" s="426"/>
      <c r="J35" s="427"/>
      <c r="K35" s="433"/>
      <c r="L35" s="429" t="s">
        <v>547</v>
      </c>
      <c r="M35" s="430"/>
      <c r="N35" s="431"/>
      <c r="O35" s="431"/>
      <c r="P35" s="432"/>
    </row>
    <row r="36" spans="1:16" ht="51.95" customHeight="1" x14ac:dyDescent="0.15">
      <c r="A36" s="369">
        <v>28</v>
      </c>
      <c r="B36" s="425"/>
      <c r="C36" s="648"/>
      <c r="D36" s="649"/>
      <c r="E36" s="649"/>
      <c r="F36" s="649"/>
      <c r="G36" s="649"/>
      <c r="H36" s="650"/>
      <c r="I36" s="426"/>
      <c r="J36" s="427"/>
      <c r="K36" s="433"/>
      <c r="L36" s="429" t="s">
        <v>547</v>
      </c>
      <c r="M36" s="430"/>
      <c r="N36" s="431"/>
      <c r="O36" s="431"/>
      <c r="P36" s="432"/>
    </row>
    <row r="37" spans="1:16" ht="51.95" customHeight="1" x14ac:dyDescent="0.15">
      <c r="A37" s="369">
        <v>29</v>
      </c>
      <c r="B37" s="425"/>
      <c r="C37" s="648"/>
      <c r="D37" s="649"/>
      <c r="E37" s="649"/>
      <c r="F37" s="649"/>
      <c r="G37" s="649"/>
      <c r="H37" s="650"/>
      <c r="I37" s="426"/>
      <c r="J37" s="427"/>
      <c r="K37" s="433"/>
      <c r="L37" s="429" t="s">
        <v>547</v>
      </c>
      <c r="M37" s="430"/>
      <c r="N37" s="431"/>
      <c r="O37" s="431"/>
      <c r="P37" s="432"/>
    </row>
    <row r="38" spans="1:16" ht="51.95" customHeight="1" x14ac:dyDescent="0.15">
      <c r="A38" s="369">
        <v>30</v>
      </c>
      <c r="B38" s="425"/>
      <c r="C38" s="648"/>
      <c r="D38" s="649"/>
      <c r="E38" s="649"/>
      <c r="F38" s="649"/>
      <c r="G38" s="649"/>
      <c r="H38" s="650"/>
      <c r="I38" s="426"/>
      <c r="J38" s="427"/>
      <c r="K38" s="433"/>
      <c r="L38" s="429" t="s">
        <v>547</v>
      </c>
      <c r="M38" s="430"/>
      <c r="N38" s="431"/>
      <c r="O38" s="431"/>
      <c r="P38" s="432"/>
    </row>
    <row r="39" spans="1:16" ht="51.95" customHeight="1" x14ac:dyDescent="0.15">
      <c r="A39" s="369">
        <v>31</v>
      </c>
      <c r="B39" s="425"/>
      <c r="C39" s="648"/>
      <c r="D39" s="649"/>
      <c r="E39" s="649"/>
      <c r="F39" s="649"/>
      <c r="G39" s="649"/>
      <c r="H39" s="650"/>
      <c r="I39" s="426"/>
      <c r="J39" s="427"/>
      <c r="K39" s="433"/>
      <c r="L39" s="429" t="s">
        <v>547</v>
      </c>
      <c r="M39" s="430"/>
      <c r="N39" s="431"/>
      <c r="O39" s="431"/>
      <c r="P39" s="432"/>
    </row>
    <row r="40" spans="1:16" ht="51.95" customHeight="1" x14ac:dyDescent="0.15">
      <c r="A40" s="369">
        <v>32</v>
      </c>
      <c r="B40" s="425"/>
      <c r="C40" s="648"/>
      <c r="D40" s="649"/>
      <c r="E40" s="649"/>
      <c r="F40" s="649"/>
      <c r="G40" s="649"/>
      <c r="H40" s="650"/>
      <c r="I40" s="426"/>
      <c r="J40" s="427"/>
      <c r="K40" s="433"/>
      <c r="L40" s="429" t="s">
        <v>547</v>
      </c>
      <c r="M40" s="430"/>
      <c r="N40" s="431"/>
      <c r="O40" s="431"/>
      <c r="P40" s="432"/>
    </row>
    <row r="41" spans="1:16" ht="51.95" customHeight="1" x14ac:dyDescent="0.15">
      <c r="A41" s="369">
        <v>33</v>
      </c>
      <c r="B41" s="425"/>
      <c r="C41" s="648"/>
      <c r="D41" s="649"/>
      <c r="E41" s="649"/>
      <c r="F41" s="649"/>
      <c r="G41" s="649"/>
      <c r="H41" s="650"/>
      <c r="I41" s="426"/>
      <c r="J41" s="427"/>
      <c r="K41" s="433"/>
      <c r="L41" s="429" t="s">
        <v>547</v>
      </c>
      <c r="M41" s="430"/>
      <c r="N41" s="431"/>
      <c r="O41" s="431"/>
      <c r="P41" s="432"/>
    </row>
    <row r="42" spans="1:16" ht="51.95" customHeight="1" x14ac:dyDescent="0.15">
      <c r="A42" s="369">
        <v>34</v>
      </c>
      <c r="B42" s="425"/>
      <c r="C42" s="648"/>
      <c r="D42" s="649"/>
      <c r="E42" s="649"/>
      <c r="F42" s="649"/>
      <c r="G42" s="649"/>
      <c r="H42" s="650"/>
      <c r="I42" s="426"/>
      <c r="J42" s="427"/>
      <c r="K42" s="433"/>
      <c r="L42" s="429" t="s">
        <v>547</v>
      </c>
      <c r="M42" s="430"/>
      <c r="N42" s="431"/>
      <c r="O42" s="431"/>
      <c r="P42" s="432"/>
    </row>
    <row r="43" spans="1:16" ht="51.95" customHeight="1" x14ac:dyDescent="0.15">
      <c r="A43" s="369">
        <v>35</v>
      </c>
      <c r="B43" s="425"/>
      <c r="C43" s="648"/>
      <c r="D43" s="649"/>
      <c r="E43" s="649"/>
      <c r="F43" s="649"/>
      <c r="G43" s="649"/>
      <c r="H43" s="650"/>
      <c r="I43" s="426"/>
      <c r="J43" s="427"/>
      <c r="K43" s="433"/>
      <c r="L43" s="429" t="s">
        <v>547</v>
      </c>
      <c r="M43" s="430"/>
      <c r="N43" s="431"/>
      <c r="O43" s="431"/>
      <c r="P43" s="432"/>
    </row>
    <row r="44" spans="1:16" ht="51.95" customHeight="1" x14ac:dyDescent="0.15">
      <c r="A44" s="369">
        <v>36</v>
      </c>
      <c r="B44" s="425"/>
      <c r="C44" s="648"/>
      <c r="D44" s="649"/>
      <c r="E44" s="649"/>
      <c r="F44" s="649"/>
      <c r="G44" s="649"/>
      <c r="H44" s="650"/>
      <c r="I44" s="426"/>
      <c r="J44" s="427"/>
      <c r="K44" s="433"/>
      <c r="L44" s="429" t="s">
        <v>547</v>
      </c>
      <c r="M44" s="430"/>
      <c r="N44" s="431"/>
      <c r="O44" s="431"/>
      <c r="P44" s="432"/>
    </row>
    <row r="45" spans="1:16" ht="51.95" customHeight="1" x14ac:dyDescent="0.15">
      <c r="A45" s="369">
        <v>37</v>
      </c>
      <c r="B45" s="425"/>
      <c r="C45" s="648"/>
      <c r="D45" s="649"/>
      <c r="E45" s="649"/>
      <c r="F45" s="649"/>
      <c r="G45" s="649"/>
      <c r="H45" s="650"/>
      <c r="I45" s="426"/>
      <c r="J45" s="427"/>
      <c r="K45" s="433"/>
      <c r="L45" s="429" t="s">
        <v>547</v>
      </c>
      <c r="M45" s="430"/>
      <c r="N45" s="431"/>
      <c r="O45" s="431"/>
      <c r="P45" s="432"/>
    </row>
    <row r="46" spans="1:16" ht="51.95" customHeight="1" x14ac:dyDescent="0.15">
      <c r="A46" s="369">
        <v>38</v>
      </c>
      <c r="B46" s="425"/>
      <c r="C46" s="648"/>
      <c r="D46" s="649"/>
      <c r="E46" s="649"/>
      <c r="F46" s="649"/>
      <c r="G46" s="649"/>
      <c r="H46" s="650"/>
      <c r="I46" s="426"/>
      <c r="J46" s="427"/>
      <c r="K46" s="433"/>
      <c r="L46" s="429" t="s">
        <v>547</v>
      </c>
      <c r="M46" s="430"/>
      <c r="N46" s="431"/>
      <c r="O46" s="431"/>
      <c r="P46" s="432"/>
    </row>
    <row r="47" spans="1:16" ht="51.95" customHeight="1" x14ac:dyDescent="0.15">
      <c r="A47" s="369">
        <v>39</v>
      </c>
      <c r="B47" s="425"/>
      <c r="C47" s="648"/>
      <c r="D47" s="649"/>
      <c r="E47" s="649"/>
      <c r="F47" s="649"/>
      <c r="G47" s="649"/>
      <c r="H47" s="650"/>
      <c r="I47" s="426"/>
      <c r="J47" s="427"/>
      <c r="K47" s="433"/>
      <c r="L47" s="429" t="s">
        <v>547</v>
      </c>
      <c r="M47" s="430"/>
      <c r="N47" s="431"/>
      <c r="O47" s="431"/>
      <c r="P47" s="432"/>
    </row>
    <row r="48" spans="1:16" ht="51.95" customHeight="1" x14ac:dyDescent="0.15">
      <c r="A48" s="369">
        <v>40</v>
      </c>
      <c r="B48" s="425"/>
      <c r="C48" s="648"/>
      <c r="D48" s="649"/>
      <c r="E48" s="649"/>
      <c r="F48" s="649"/>
      <c r="G48" s="649"/>
      <c r="H48" s="650"/>
      <c r="I48" s="426"/>
      <c r="J48" s="427"/>
      <c r="K48" s="433"/>
      <c r="L48" s="429" t="s">
        <v>547</v>
      </c>
      <c r="M48" s="430"/>
      <c r="N48" s="431"/>
      <c r="O48" s="431"/>
      <c r="P48" s="432"/>
    </row>
    <row r="49" spans="1:16" ht="51.95" customHeight="1" x14ac:dyDescent="0.15">
      <c r="A49" s="369">
        <v>41</v>
      </c>
      <c r="B49" s="425"/>
      <c r="C49" s="648"/>
      <c r="D49" s="649"/>
      <c r="E49" s="649"/>
      <c r="F49" s="649"/>
      <c r="G49" s="649"/>
      <c r="H49" s="650"/>
      <c r="I49" s="426"/>
      <c r="J49" s="427"/>
      <c r="K49" s="433"/>
      <c r="L49" s="429" t="s">
        <v>547</v>
      </c>
      <c r="M49" s="430"/>
      <c r="N49" s="431"/>
      <c r="O49" s="431"/>
      <c r="P49" s="432"/>
    </row>
    <row r="50" spans="1:16" ht="51.95" customHeight="1" x14ac:dyDescent="0.15">
      <c r="A50" s="369">
        <v>42</v>
      </c>
      <c r="B50" s="425"/>
      <c r="C50" s="648"/>
      <c r="D50" s="649"/>
      <c r="E50" s="649"/>
      <c r="F50" s="649"/>
      <c r="G50" s="649"/>
      <c r="H50" s="650"/>
      <c r="I50" s="426"/>
      <c r="J50" s="427"/>
      <c r="K50" s="433"/>
      <c r="L50" s="429" t="s">
        <v>547</v>
      </c>
      <c r="M50" s="430"/>
      <c r="N50" s="431"/>
      <c r="O50" s="431"/>
      <c r="P50" s="432"/>
    </row>
    <row r="51" spans="1:16" ht="51.95" customHeight="1" x14ac:dyDescent="0.15">
      <c r="A51" s="369">
        <v>43</v>
      </c>
      <c r="B51" s="425"/>
      <c r="C51" s="648"/>
      <c r="D51" s="649"/>
      <c r="E51" s="649"/>
      <c r="F51" s="649"/>
      <c r="G51" s="649"/>
      <c r="H51" s="650"/>
      <c r="I51" s="426"/>
      <c r="J51" s="427"/>
      <c r="K51" s="433"/>
      <c r="L51" s="429" t="s">
        <v>547</v>
      </c>
      <c r="M51" s="430"/>
      <c r="N51" s="431"/>
      <c r="O51" s="431"/>
      <c r="P51" s="432"/>
    </row>
    <row r="52" spans="1:16" ht="51.95" customHeight="1" x14ac:dyDescent="0.15">
      <c r="A52" s="369">
        <v>44</v>
      </c>
      <c r="B52" s="425"/>
      <c r="C52" s="648"/>
      <c r="D52" s="649"/>
      <c r="E52" s="649"/>
      <c r="F52" s="649"/>
      <c r="G52" s="649"/>
      <c r="H52" s="650"/>
      <c r="I52" s="426"/>
      <c r="J52" s="427"/>
      <c r="K52" s="433"/>
      <c r="L52" s="429" t="s">
        <v>547</v>
      </c>
      <c r="M52" s="430"/>
      <c r="N52" s="431"/>
      <c r="O52" s="431"/>
      <c r="P52" s="432"/>
    </row>
    <row r="53" spans="1:16" ht="51.95" customHeight="1" x14ac:dyDescent="0.15">
      <c r="A53" s="369">
        <v>45</v>
      </c>
      <c r="B53" s="425"/>
      <c r="C53" s="648"/>
      <c r="D53" s="649"/>
      <c r="E53" s="649"/>
      <c r="F53" s="649"/>
      <c r="G53" s="649"/>
      <c r="H53" s="650"/>
      <c r="I53" s="426"/>
      <c r="J53" s="427"/>
      <c r="K53" s="433"/>
      <c r="L53" s="429" t="s">
        <v>547</v>
      </c>
      <c r="M53" s="430"/>
      <c r="N53" s="431"/>
      <c r="O53" s="431"/>
      <c r="P53" s="432"/>
    </row>
    <row r="54" spans="1:16" ht="51.95" customHeight="1" x14ac:dyDescent="0.15">
      <c r="A54" s="369">
        <v>46</v>
      </c>
      <c r="B54" s="425"/>
      <c r="C54" s="648"/>
      <c r="D54" s="649"/>
      <c r="E54" s="649"/>
      <c r="F54" s="649"/>
      <c r="G54" s="649"/>
      <c r="H54" s="650"/>
      <c r="I54" s="426"/>
      <c r="J54" s="427"/>
      <c r="K54" s="433"/>
      <c r="L54" s="429" t="s">
        <v>547</v>
      </c>
      <c r="M54" s="430"/>
      <c r="N54" s="431"/>
      <c r="O54" s="431"/>
      <c r="P54" s="432"/>
    </row>
    <row r="55" spans="1:16" ht="51.95" customHeight="1" x14ac:dyDescent="0.15">
      <c r="A55" s="369">
        <v>47</v>
      </c>
      <c r="B55" s="425"/>
      <c r="C55" s="648"/>
      <c r="D55" s="649"/>
      <c r="E55" s="649"/>
      <c r="F55" s="649"/>
      <c r="G55" s="649"/>
      <c r="H55" s="650"/>
      <c r="I55" s="426"/>
      <c r="J55" s="427"/>
      <c r="K55" s="433"/>
      <c r="L55" s="429" t="s">
        <v>547</v>
      </c>
      <c r="M55" s="430"/>
      <c r="N55" s="431"/>
      <c r="O55" s="431"/>
      <c r="P55" s="432"/>
    </row>
    <row r="56" spans="1:16" ht="51.95" customHeight="1" x14ac:dyDescent="0.15">
      <c r="A56" s="369">
        <v>48</v>
      </c>
      <c r="B56" s="425"/>
      <c r="C56" s="648"/>
      <c r="D56" s="649"/>
      <c r="E56" s="649"/>
      <c r="F56" s="649"/>
      <c r="G56" s="649"/>
      <c r="H56" s="650"/>
      <c r="I56" s="426"/>
      <c r="J56" s="427"/>
      <c r="K56" s="433"/>
      <c r="L56" s="429" t="s">
        <v>547</v>
      </c>
      <c r="M56" s="430"/>
      <c r="N56" s="431"/>
      <c r="O56" s="431"/>
      <c r="P56" s="432"/>
    </row>
    <row r="57" spans="1:16" ht="51.95" customHeight="1" x14ac:dyDescent="0.15">
      <c r="A57" s="369">
        <v>49</v>
      </c>
      <c r="B57" s="425"/>
      <c r="C57" s="648"/>
      <c r="D57" s="649"/>
      <c r="E57" s="649"/>
      <c r="F57" s="649"/>
      <c r="G57" s="649"/>
      <c r="H57" s="650"/>
      <c r="I57" s="426"/>
      <c r="J57" s="427"/>
      <c r="K57" s="433"/>
      <c r="L57" s="429" t="s">
        <v>547</v>
      </c>
      <c r="M57" s="430"/>
      <c r="N57" s="431"/>
      <c r="O57" s="431"/>
      <c r="P57" s="432"/>
    </row>
    <row r="58" spans="1:16" ht="51.95" customHeight="1" x14ac:dyDescent="0.15">
      <c r="A58" s="369">
        <v>50</v>
      </c>
      <c r="B58" s="425"/>
      <c r="C58" s="648"/>
      <c r="D58" s="649"/>
      <c r="E58" s="649"/>
      <c r="F58" s="649"/>
      <c r="G58" s="649"/>
      <c r="H58" s="650"/>
      <c r="I58" s="426"/>
      <c r="J58" s="427"/>
      <c r="K58" s="433"/>
      <c r="L58" s="429" t="s">
        <v>547</v>
      </c>
      <c r="M58" s="430"/>
      <c r="N58" s="431"/>
      <c r="O58" s="431"/>
      <c r="P58" s="432"/>
    </row>
    <row r="59" spans="1:16" ht="51.95" customHeight="1" x14ac:dyDescent="0.15">
      <c r="A59" s="369">
        <v>51</v>
      </c>
      <c r="B59" s="425"/>
      <c r="C59" s="648"/>
      <c r="D59" s="649"/>
      <c r="E59" s="649"/>
      <c r="F59" s="649"/>
      <c r="G59" s="649"/>
      <c r="H59" s="650"/>
      <c r="I59" s="426"/>
      <c r="J59" s="427"/>
      <c r="K59" s="433"/>
      <c r="L59" s="429" t="s">
        <v>547</v>
      </c>
      <c r="M59" s="430"/>
      <c r="N59" s="431"/>
      <c r="O59" s="431"/>
      <c r="P59" s="432"/>
    </row>
    <row r="60" spans="1:16" ht="51.95" customHeight="1" x14ac:dyDescent="0.15">
      <c r="A60" s="369">
        <v>52</v>
      </c>
      <c r="B60" s="425"/>
      <c r="C60" s="648"/>
      <c r="D60" s="649"/>
      <c r="E60" s="649"/>
      <c r="F60" s="649"/>
      <c r="G60" s="649"/>
      <c r="H60" s="650"/>
      <c r="I60" s="426"/>
      <c r="J60" s="427"/>
      <c r="K60" s="433"/>
      <c r="L60" s="429" t="s">
        <v>547</v>
      </c>
      <c r="M60" s="430"/>
      <c r="N60" s="431"/>
      <c r="O60" s="431"/>
      <c r="P60" s="432"/>
    </row>
    <row r="61" spans="1:16" ht="51.95" customHeight="1" x14ac:dyDescent="0.15">
      <c r="A61" s="369">
        <v>53</v>
      </c>
      <c r="B61" s="425"/>
      <c r="C61" s="648"/>
      <c r="D61" s="649"/>
      <c r="E61" s="649"/>
      <c r="F61" s="649"/>
      <c r="G61" s="649"/>
      <c r="H61" s="650"/>
      <c r="I61" s="426"/>
      <c r="J61" s="427"/>
      <c r="K61" s="433"/>
      <c r="L61" s="429" t="s">
        <v>547</v>
      </c>
      <c r="M61" s="430"/>
      <c r="N61" s="431"/>
      <c r="O61" s="431"/>
      <c r="P61" s="432"/>
    </row>
    <row r="62" spans="1:16" ht="51.95" customHeight="1" x14ac:dyDescent="0.15">
      <c r="A62" s="369">
        <v>54</v>
      </c>
      <c r="B62" s="425"/>
      <c r="C62" s="648"/>
      <c r="D62" s="649"/>
      <c r="E62" s="649"/>
      <c r="F62" s="649"/>
      <c r="G62" s="649"/>
      <c r="H62" s="650"/>
      <c r="I62" s="426"/>
      <c r="J62" s="427"/>
      <c r="K62" s="433"/>
      <c r="L62" s="429" t="s">
        <v>547</v>
      </c>
      <c r="M62" s="430"/>
      <c r="N62" s="431"/>
      <c r="O62" s="431"/>
      <c r="P62" s="432"/>
    </row>
    <row r="63" spans="1:16" ht="51.95" customHeight="1" x14ac:dyDescent="0.15">
      <c r="A63" s="369">
        <v>55</v>
      </c>
      <c r="B63" s="425"/>
      <c r="C63" s="648"/>
      <c r="D63" s="649"/>
      <c r="E63" s="649"/>
      <c r="F63" s="649"/>
      <c r="G63" s="649"/>
      <c r="H63" s="650"/>
      <c r="I63" s="426"/>
      <c r="J63" s="427"/>
      <c r="K63" s="433"/>
      <c r="L63" s="429" t="s">
        <v>547</v>
      </c>
      <c r="M63" s="430"/>
      <c r="N63" s="431"/>
      <c r="O63" s="431"/>
      <c r="P63" s="432"/>
    </row>
    <row r="64" spans="1:16" ht="51.95" customHeight="1" x14ac:dyDescent="0.15">
      <c r="A64" s="369">
        <v>56</v>
      </c>
      <c r="B64" s="425"/>
      <c r="C64" s="648"/>
      <c r="D64" s="649"/>
      <c r="E64" s="649"/>
      <c r="F64" s="649"/>
      <c r="G64" s="649"/>
      <c r="H64" s="650"/>
      <c r="I64" s="426"/>
      <c r="J64" s="427"/>
      <c r="K64" s="433"/>
      <c r="L64" s="429" t="s">
        <v>547</v>
      </c>
      <c r="M64" s="430"/>
      <c r="N64" s="431"/>
      <c r="O64" s="431"/>
      <c r="P64" s="432"/>
    </row>
    <row r="65" spans="1:16" ht="51.95" customHeight="1" x14ac:dyDescent="0.15">
      <c r="A65" s="369">
        <v>57</v>
      </c>
      <c r="B65" s="425"/>
      <c r="C65" s="648"/>
      <c r="D65" s="649"/>
      <c r="E65" s="649"/>
      <c r="F65" s="649"/>
      <c r="G65" s="649"/>
      <c r="H65" s="650"/>
      <c r="I65" s="426"/>
      <c r="J65" s="427"/>
      <c r="K65" s="433"/>
      <c r="L65" s="429" t="s">
        <v>547</v>
      </c>
      <c r="M65" s="430"/>
      <c r="N65" s="431"/>
      <c r="O65" s="431"/>
      <c r="P65" s="432"/>
    </row>
    <row r="66" spans="1:16" ht="51.95" customHeight="1" x14ac:dyDescent="0.15">
      <c r="A66" s="369">
        <v>58</v>
      </c>
      <c r="B66" s="425"/>
      <c r="C66" s="648"/>
      <c r="D66" s="649"/>
      <c r="E66" s="649"/>
      <c r="F66" s="649"/>
      <c r="G66" s="649"/>
      <c r="H66" s="650"/>
      <c r="I66" s="426"/>
      <c r="J66" s="427"/>
      <c r="K66" s="433"/>
      <c r="L66" s="429" t="s">
        <v>547</v>
      </c>
      <c r="M66" s="430"/>
      <c r="N66" s="431"/>
      <c r="O66" s="431"/>
      <c r="P66" s="432"/>
    </row>
    <row r="67" spans="1:16" ht="51.95" customHeight="1" x14ac:dyDescent="0.15">
      <c r="A67" s="369">
        <v>59</v>
      </c>
      <c r="B67" s="425"/>
      <c r="C67" s="648"/>
      <c r="D67" s="649"/>
      <c r="E67" s="649"/>
      <c r="F67" s="649"/>
      <c r="G67" s="649"/>
      <c r="H67" s="650"/>
      <c r="I67" s="426"/>
      <c r="J67" s="427"/>
      <c r="K67" s="433"/>
      <c r="L67" s="429" t="s">
        <v>547</v>
      </c>
      <c r="M67" s="430"/>
      <c r="N67" s="431"/>
      <c r="O67" s="431"/>
      <c r="P67" s="432"/>
    </row>
    <row r="68" spans="1:16" ht="51.95" customHeight="1" x14ac:dyDescent="0.15">
      <c r="A68" s="369">
        <v>60</v>
      </c>
      <c r="B68" s="425"/>
      <c r="C68" s="648"/>
      <c r="D68" s="649"/>
      <c r="E68" s="649"/>
      <c r="F68" s="649"/>
      <c r="G68" s="649"/>
      <c r="H68" s="650"/>
      <c r="I68" s="426"/>
      <c r="J68" s="427"/>
      <c r="K68" s="433"/>
      <c r="L68" s="429" t="s">
        <v>547</v>
      </c>
      <c r="M68" s="430"/>
      <c r="N68" s="431"/>
      <c r="O68" s="431"/>
      <c r="P68" s="432"/>
    </row>
    <row r="69" spans="1:16" ht="51.95" customHeight="1" x14ac:dyDescent="0.15">
      <c r="A69" s="369">
        <v>61</v>
      </c>
      <c r="B69" s="425"/>
      <c r="C69" s="648"/>
      <c r="D69" s="649"/>
      <c r="E69" s="649"/>
      <c r="F69" s="649"/>
      <c r="G69" s="649"/>
      <c r="H69" s="650"/>
      <c r="I69" s="426"/>
      <c r="J69" s="427"/>
      <c r="K69" s="433"/>
      <c r="L69" s="429" t="s">
        <v>547</v>
      </c>
      <c r="M69" s="430"/>
      <c r="N69" s="431"/>
      <c r="O69" s="431"/>
      <c r="P69" s="432"/>
    </row>
    <row r="70" spans="1:16" ht="51.95" customHeight="1" x14ac:dyDescent="0.15">
      <c r="A70" s="369">
        <v>62</v>
      </c>
      <c r="B70" s="425"/>
      <c r="C70" s="648"/>
      <c r="D70" s="649"/>
      <c r="E70" s="649"/>
      <c r="F70" s="649"/>
      <c r="G70" s="649"/>
      <c r="H70" s="650"/>
      <c r="I70" s="426"/>
      <c r="J70" s="427"/>
      <c r="K70" s="433"/>
      <c r="L70" s="429" t="s">
        <v>547</v>
      </c>
      <c r="M70" s="430"/>
      <c r="N70" s="431"/>
      <c r="O70" s="431"/>
      <c r="P70" s="432"/>
    </row>
    <row r="71" spans="1:16" ht="51.95" customHeight="1" x14ac:dyDescent="0.15">
      <c r="A71" s="369">
        <v>63</v>
      </c>
      <c r="B71" s="425"/>
      <c r="C71" s="648"/>
      <c r="D71" s="649"/>
      <c r="E71" s="649"/>
      <c r="F71" s="649"/>
      <c r="G71" s="649"/>
      <c r="H71" s="650"/>
      <c r="I71" s="426"/>
      <c r="J71" s="427"/>
      <c r="K71" s="433"/>
      <c r="L71" s="429" t="s">
        <v>547</v>
      </c>
      <c r="M71" s="430"/>
      <c r="N71" s="431"/>
      <c r="O71" s="431"/>
      <c r="P71" s="432"/>
    </row>
    <row r="72" spans="1:16" ht="51.95" customHeight="1" x14ac:dyDescent="0.15">
      <c r="A72" s="369">
        <v>64</v>
      </c>
      <c r="B72" s="425"/>
      <c r="C72" s="648"/>
      <c r="D72" s="649"/>
      <c r="E72" s="649"/>
      <c r="F72" s="649"/>
      <c r="G72" s="649"/>
      <c r="H72" s="650"/>
      <c r="I72" s="426"/>
      <c r="J72" s="427"/>
      <c r="K72" s="433"/>
      <c r="L72" s="429" t="s">
        <v>547</v>
      </c>
      <c r="M72" s="430"/>
      <c r="N72" s="431"/>
      <c r="O72" s="431"/>
      <c r="P72" s="432"/>
    </row>
    <row r="73" spans="1:16" ht="51.95" customHeight="1" x14ac:dyDescent="0.15">
      <c r="A73" s="369">
        <v>65</v>
      </c>
      <c r="B73" s="425"/>
      <c r="C73" s="648"/>
      <c r="D73" s="649"/>
      <c r="E73" s="649"/>
      <c r="F73" s="649"/>
      <c r="G73" s="649"/>
      <c r="H73" s="650"/>
      <c r="I73" s="426"/>
      <c r="J73" s="427"/>
      <c r="K73" s="433"/>
      <c r="L73" s="429" t="s">
        <v>547</v>
      </c>
      <c r="M73" s="430"/>
      <c r="N73" s="431"/>
      <c r="O73" s="431"/>
      <c r="P73" s="432"/>
    </row>
    <row r="74" spans="1:16" ht="51.95" customHeight="1" x14ac:dyDescent="0.15">
      <c r="A74" s="369">
        <v>66</v>
      </c>
      <c r="B74" s="425"/>
      <c r="C74" s="648"/>
      <c r="D74" s="649"/>
      <c r="E74" s="649"/>
      <c r="F74" s="649"/>
      <c r="G74" s="649"/>
      <c r="H74" s="650"/>
      <c r="I74" s="426"/>
      <c r="J74" s="427"/>
      <c r="K74" s="433"/>
      <c r="L74" s="429" t="s">
        <v>547</v>
      </c>
      <c r="M74" s="430"/>
      <c r="N74" s="431"/>
      <c r="O74" s="431"/>
      <c r="P74" s="432"/>
    </row>
    <row r="75" spans="1:16" ht="51.95" customHeight="1" x14ac:dyDescent="0.15">
      <c r="A75" s="369">
        <v>67</v>
      </c>
      <c r="B75" s="425"/>
      <c r="C75" s="648"/>
      <c r="D75" s="649"/>
      <c r="E75" s="649"/>
      <c r="F75" s="649"/>
      <c r="G75" s="649"/>
      <c r="H75" s="650"/>
      <c r="I75" s="426"/>
      <c r="J75" s="427"/>
      <c r="K75" s="433"/>
      <c r="L75" s="429" t="s">
        <v>547</v>
      </c>
      <c r="M75" s="430"/>
      <c r="N75" s="431"/>
      <c r="O75" s="431"/>
      <c r="P75" s="432"/>
    </row>
    <row r="76" spans="1:16" ht="51.95" customHeight="1" x14ac:dyDescent="0.15">
      <c r="A76" s="369">
        <v>68</v>
      </c>
      <c r="B76" s="425"/>
      <c r="C76" s="648"/>
      <c r="D76" s="649"/>
      <c r="E76" s="649"/>
      <c r="F76" s="649"/>
      <c r="G76" s="649"/>
      <c r="H76" s="650"/>
      <c r="I76" s="426"/>
      <c r="J76" s="427"/>
      <c r="K76" s="433"/>
      <c r="L76" s="429" t="s">
        <v>547</v>
      </c>
      <c r="M76" s="430"/>
      <c r="N76" s="431"/>
      <c r="O76" s="431"/>
      <c r="P76" s="432"/>
    </row>
    <row r="77" spans="1:16" ht="51.95" customHeight="1" x14ac:dyDescent="0.15">
      <c r="A77" s="369">
        <v>69</v>
      </c>
      <c r="B77" s="425"/>
      <c r="C77" s="648"/>
      <c r="D77" s="649"/>
      <c r="E77" s="649"/>
      <c r="F77" s="649"/>
      <c r="G77" s="649"/>
      <c r="H77" s="650"/>
      <c r="I77" s="426"/>
      <c r="J77" s="427"/>
      <c r="K77" s="433"/>
      <c r="L77" s="429" t="s">
        <v>547</v>
      </c>
      <c r="M77" s="430"/>
      <c r="N77" s="431"/>
      <c r="O77" s="431"/>
      <c r="P77" s="432"/>
    </row>
    <row r="78" spans="1:16" ht="51.95" customHeight="1" x14ac:dyDescent="0.15">
      <c r="A78" s="369">
        <v>70</v>
      </c>
      <c r="B78" s="425"/>
      <c r="C78" s="648"/>
      <c r="D78" s="649"/>
      <c r="E78" s="649"/>
      <c r="F78" s="649"/>
      <c r="G78" s="649"/>
      <c r="H78" s="650"/>
      <c r="I78" s="426"/>
      <c r="J78" s="427"/>
      <c r="K78" s="433"/>
      <c r="L78" s="429" t="s">
        <v>547</v>
      </c>
      <c r="M78" s="430"/>
      <c r="N78" s="431"/>
      <c r="O78" s="431"/>
      <c r="P78" s="432"/>
    </row>
    <row r="79" spans="1:16" ht="51.95" customHeight="1" x14ac:dyDescent="0.15">
      <c r="A79" s="369">
        <v>71</v>
      </c>
      <c r="B79" s="425"/>
      <c r="C79" s="648"/>
      <c r="D79" s="649"/>
      <c r="E79" s="649"/>
      <c r="F79" s="649"/>
      <c r="G79" s="649"/>
      <c r="H79" s="650"/>
      <c r="I79" s="426"/>
      <c r="J79" s="427"/>
      <c r="K79" s="433"/>
      <c r="L79" s="429" t="s">
        <v>547</v>
      </c>
      <c r="M79" s="430"/>
      <c r="N79" s="431"/>
      <c r="O79" s="431"/>
      <c r="P79" s="432"/>
    </row>
    <row r="80" spans="1:16" ht="51.95" customHeight="1" x14ac:dyDescent="0.15">
      <c r="A80" s="369">
        <v>72</v>
      </c>
      <c r="B80" s="425"/>
      <c r="C80" s="648"/>
      <c r="D80" s="649"/>
      <c r="E80" s="649"/>
      <c r="F80" s="649"/>
      <c r="G80" s="649"/>
      <c r="H80" s="650"/>
      <c r="I80" s="426"/>
      <c r="J80" s="427"/>
      <c r="K80" s="433"/>
      <c r="L80" s="429" t="s">
        <v>547</v>
      </c>
      <c r="M80" s="430"/>
      <c r="N80" s="431"/>
      <c r="O80" s="431"/>
      <c r="P80" s="432"/>
    </row>
    <row r="81" spans="1:16" ht="51.95" customHeight="1" x14ac:dyDescent="0.15">
      <c r="A81" s="369">
        <v>73</v>
      </c>
      <c r="B81" s="425"/>
      <c r="C81" s="648"/>
      <c r="D81" s="649"/>
      <c r="E81" s="649"/>
      <c r="F81" s="649"/>
      <c r="G81" s="649"/>
      <c r="H81" s="650"/>
      <c r="I81" s="426"/>
      <c r="J81" s="427"/>
      <c r="K81" s="433"/>
      <c r="L81" s="429" t="s">
        <v>547</v>
      </c>
      <c r="M81" s="430"/>
      <c r="N81" s="431"/>
      <c r="O81" s="431"/>
      <c r="P81" s="432"/>
    </row>
    <row r="82" spans="1:16" ht="51.95" customHeight="1" x14ac:dyDescent="0.15">
      <c r="A82" s="369">
        <v>74</v>
      </c>
      <c r="B82" s="425"/>
      <c r="C82" s="648"/>
      <c r="D82" s="649"/>
      <c r="E82" s="649"/>
      <c r="F82" s="649"/>
      <c r="G82" s="649"/>
      <c r="H82" s="650"/>
      <c r="I82" s="426"/>
      <c r="J82" s="427"/>
      <c r="K82" s="433"/>
      <c r="L82" s="429" t="s">
        <v>547</v>
      </c>
      <c r="M82" s="430"/>
      <c r="N82" s="431"/>
      <c r="O82" s="431"/>
      <c r="P82" s="432"/>
    </row>
    <row r="83" spans="1:16" ht="51.95" customHeight="1" x14ac:dyDescent="0.15">
      <c r="A83" s="369">
        <v>75</v>
      </c>
      <c r="B83" s="425"/>
      <c r="C83" s="648"/>
      <c r="D83" s="649"/>
      <c r="E83" s="649"/>
      <c r="F83" s="649"/>
      <c r="G83" s="649"/>
      <c r="H83" s="650"/>
      <c r="I83" s="426"/>
      <c r="J83" s="427"/>
      <c r="K83" s="433"/>
      <c r="L83" s="429" t="s">
        <v>547</v>
      </c>
      <c r="M83" s="430"/>
      <c r="N83" s="431"/>
      <c r="O83" s="431"/>
      <c r="P83" s="432"/>
    </row>
    <row r="84" spans="1:16" ht="51.95" customHeight="1" x14ac:dyDescent="0.15">
      <c r="A84" s="369">
        <v>76</v>
      </c>
      <c r="B84" s="425"/>
      <c r="C84" s="648"/>
      <c r="D84" s="649"/>
      <c r="E84" s="649"/>
      <c r="F84" s="649"/>
      <c r="G84" s="649"/>
      <c r="H84" s="650"/>
      <c r="I84" s="426"/>
      <c r="J84" s="427"/>
      <c r="K84" s="433"/>
      <c r="L84" s="429" t="s">
        <v>547</v>
      </c>
      <c r="M84" s="430"/>
      <c r="N84" s="431"/>
      <c r="O84" s="431"/>
      <c r="P84" s="432"/>
    </row>
    <row r="85" spans="1:16" ht="51.95" customHeight="1" x14ac:dyDescent="0.15">
      <c r="A85" s="369">
        <v>77</v>
      </c>
      <c r="B85" s="425"/>
      <c r="C85" s="648"/>
      <c r="D85" s="649"/>
      <c r="E85" s="649"/>
      <c r="F85" s="649"/>
      <c r="G85" s="649"/>
      <c r="H85" s="650"/>
      <c r="I85" s="426"/>
      <c r="J85" s="427"/>
      <c r="K85" s="433"/>
      <c r="L85" s="429" t="s">
        <v>547</v>
      </c>
      <c r="M85" s="430"/>
      <c r="N85" s="431"/>
      <c r="O85" s="431"/>
      <c r="P85" s="432"/>
    </row>
    <row r="86" spans="1:16" ht="51.95" customHeight="1" x14ac:dyDescent="0.15">
      <c r="A86" s="369">
        <v>78</v>
      </c>
      <c r="B86" s="425"/>
      <c r="C86" s="648"/>
      <c r="D86" s="649"/>
      <c r="E86" s="649"/>
      <c r="F86" s="649"/>
      <c r="G86" s="649"/>
      <c r="H86" s="650"/>
      <c r="I86" s="426"/>
      <c r="J86" s="427"/>
      <c r="K86" s="433"/>
      <c r="L86" s="429" t="s">
        <v>547</v>
      </c>
      <c r="M86" s="430"/>
      <c r="N86" s="431"/>
      <c r="O86" s="431"/>
      <c r="P86" s="432"/>
    </row>
    <row r="87" spans="1:16" ht="51.95" customHeight="1" x14ac:dyDescent="0.15">
      <c r="A87" s="369">
        <v>79</v>
      </c>
      <c r="B87" s="425"/>
      <c r="C87" s="648"/>
      <c r="D87" s="649"/>
      <c r="E87" s="649"/>
      <c r="F87" s="649"/>
      <c r="G87" s="649"/>
      <c r="H87" s="650"/>
      <c r="I87" s="426"/>
      <c r="J87" s="427"/>
      <c r="K87" s="433"/>
      <c r="L87" s="429" t="s">
        <v>547</v>
      </c>
      <c r="M87" s="430"/>
      <c r="N87" s="431"/>
      <c r="O87" s="431"/>
      <c r="P87" s="432"/>
    </row>
    <row r="88" spans="1:16" ht="51.95" customHeight="1" x14ac:dyDescent="0.15">
      <c r="A88" s="369">
        <v>80</v>
      </c>
      <c r="B88" s="425"/>
      <c r="C88" s="648"/>
      <c r="D88" s="649"/>
      <c r="E88" s="649"/>
      <c r="F88" s="649"/>
      <c r="G88" s="649"/>
      <c r="H88" s="650"/>
      <c r="I88" s="426"/>
      <c r="J88" s="427"/>
      <c r="K88" s="433"/>
      <c r="L88" s="429" t="s">
        <v>547</v>
      </c>
      <c r="M88" s="430"/>
      <c r="N88" s="431"/>
      <c r="O88" s="431"/>
      <c r="P88" s="432"/>
    </row>
    <row r="89" spans="1:16" ht="51.95" customHeight="1" x14ac:dyDescent="0.15">
      <c r="A89" s="369">
        <v>81</v>
      </c>
      <c r="B89" s="425"/>
      <c r="C89" s="648"/>
      <c r="D89" s="649"/>
      <c r="E89" s="649"/>
      <c r="F89" s="649"/>
      <c r="G89" s="649"/>
      <c r="H89" s="650"/>
      <c r="I89" s="426"/>
      <c r="J89" s="427"/>
      <c r="K89" s="433"/>
      <c r="L89" s="429" t="s">
        <v>547</v>
      </c>
      <c r="M89" s="430"/>
      <c r="N89" s="431"/>
      <c r="O89" s="431"/>
      <c r="P89" s="432"/>
    </row>
    <row r="90" spans="1:16" ht="51.95" customHeight="1" x14ac:dyDescent="0.15">
      <c r="A90" s="369">
        <v>82</v>
      </c>
      <c r="B90" s="425"/>
      <c r="C90" s="648"/>
      <c r="D90" s="649"/>
      <c r="E90" s="649"/>
      <c r="F90" s="649"/>
      <c r="G90" s="649"/>
      <c r="H90" s="650"/>
      <c r="I90" s="426"/>
      <c r="J90" s="427"/>
      <c r="K90" s="433"/>
      <c r="L90" s="429" t="s">
        <v>547</v>
      </c>
      <c r="M90" s="430"/>
      <c r="N90" s="431"/>
      <c r="O90" s="431"/>
      <c r="P90" s="432"/>
    </row>
    <row r="91" spans="1:16" ht="51.95" customHeight="1" x14ac:dyDescent="0.15">
      <c r="A91" s="369">
        <v>83</v>
      </c>
      <c r="B91" s="425"/>
      <c r="C91" s="648"/>
      <c r="D91" s="649"/>
      <c r="E91" s="649"/>
      <c r="F91" s="649"/>
      <c r="G91" s="649"/>
      <c r="H91" s="650"/>
      <c r="I91" s="426"/>
      <c r="J91" s="427"/>
      <c r="K91" s="433"/>
      <c r="L91" s="429" t="s">
        <v>547</v>
      </c>
      <c r="M91" s="430"/>
      <c r="N91" s="431"/>
      <c r="O91" s="431"/>
      <c r="P91" s="432"/>
    </row>
    <row r="92" spans="1:16" ht="51.95" customHeight="1" x14ac:dyDescent="0.15">
      <c r="A92" s="369">
        <v>84</v>
      </c>
      <c r="B92" s="425"/>
      <c r="C92" s="648"/>
      <c r="D92" s="649"/>
      <c r="E92" s="649"/>
      <c r="F92" s="649"/>
      <c r="G92" s="649"/>
      <c r="H92" s="650"/>
      <c r="I92" s="426"/>
      <c r="J92" s="427"/>
      <c r="K92" s="433"/>
      <c r="L92" s="429" t="s">
        <v>547</v>
      </c>
      <c r="M92" s="430"/>
      <c r="N92" s="431"/>
      <c r="O92" s="431"/>
      <c r="P92" s="432"/>
    </row>
    <row r="93" spans="1:16" ht="51.95" customHeight="1" x14ac:dyDescent="0.15">
      <c r="A93" s="369">
        <v>85</v>
      </c>
      <c r="B93" s="425"/>
      <c r="C93" s="648"/>
      <c r="D93" s="649"/>
      <c r="E93" s="649"/>
      <c r="F93" s="649"/>
      <c r="G93" s="649"/>
      <c r="H93" s="650"/>
      <c r="I93" s="426"/>
      <c r="J93" s="427"/>
      <c r="K93" s="433"/>
      <c r="L93" s="429" t="s">
        <v>547</v>
      </c>
      <c r="M93" s="430"/>
      <c r="N93" s="431"/>
      <c r="O93" s="431"/>
      <c r="P93" s="432"/>
    </row>
    <row r="94" spans="1:16" ht="51.95" customHeight="1" x14ac:dyDescent="0.15">
      <c r="A94" s="369">
        <v>86</v>
      </c>
      <c r="B94" s="425"/>
      <c r="C94" s="648"/>
      <c r="D94" s="649"/>
      <c r="E94" s="649"/>
      <c r="F94" s="649"/>
      <c r="G94" s="649"/>
      <c r="H94" s="650"/>
      <c r="I94" s="426"/>
      <c r="J94" s="427"/>
      <c r="K94" s="433"/>
      <c r="L94" s="429" t="s">
        <v>547</v>
      </c>
      <c r="M94" s="430"/>
      <c r="N94" s="431"/>
      <c r="O94" s="431"/>
      <c r="P94" s="432"/>
    </row>
    <row r="95" spans="1:16" ht="51.95" customHeight="1" x14ac:dyDescent="0.15">
      <c r="A95" s="369">
        <v>87</v>
      </c>
      <c r="B95" s="425"/>
      <c r="C95" s="648"/>
      <c r="D95" s="649"/>
      <c r="E95" s="649"/>
      <c r="F95" s="649"/>
      <c r="G95" s="649"/>
      <c r="H95" s="650"/>
      <c r="I95" s="426"/>
      <c r="J95" s="427"/>
      <c r="K95" s="433"/>
      <c r="L95" s="429" t="s">
        <v>547</v>
      </c>
      <c r="M95" s="430"/>
      <c r="N95" s="431"/>
      <c r="O95" s="431"/>
      <c r="P95" s="432"/>
    </row>
    <row r="96" spans="1:16" ht="51.95" customHeight="1" x14ac:dyDescent="0.15">
      <c r="A96" s="369">
        <v>88</v>
      </c>
      <c r="B96" s="425"/>
      <c r="C96" s="648"/>
      <c r="D96" s="649"/>
      <c r="E96" s="649"/>
      <c r="F96" s="649"/>
      <c r="G96" s="649"/>
      <c r="H96" s="650"/>
      <c r="I96" s="426"/>
      <c r="J96" s="427"/>
      <c r="K96" s="433"/>
      <c r="L96" s="429" t="s">
        <v>547</v>
      </c>
      <c r="M96" s="430"/>
      <c r="N96" s="431"/>
      <c r="O96" s="431"/>
      <c r="P96" s="432"/>
    </row>
    <row r="97" spans="1:16" ht="51.95" customHeight="1" x14ac:dyDescent="0.15">
      <c r="A97" s="369">
        <v>89</v>
      </c>
      <c r="B97" s="425"/>
      <c r="C97" s="648"/>
      <c r="D97" s="649"/>
      <c r="E97" s="649"/>
      <c r="F97" s="649"/>
      <c r="G97" s="649"/>
      <c r="H97" s="650"/>
      <c r="I97" s="426"/>
      <c r="J97" s="427"/>
      <c r="K97" s="433"/>
      <c r="L97" s="429" t="s">
        <v>547</v>
      </c>
      <c r="M97" s="430"/>
      <c r="N97" s="431"/>
      <c r="O97" s="431"/>
      <c r="P97" s="432"/>
    </row>
    <row r="98" spans="1:16" ht="51.95" customHeight="1" x14ac:dyDescent="0.15">
      <c r="A98" s="369">
        <v>90</v>
      </c>
      <c r="B98" s="425"/>
      <c r="C98" s="648"/>
      <c r="D98" s="649"/>
      <c r="E98" s="649"/>
      <c r="F98" s="649"/>
      <c r="G98" s="649"/>
      <c r="H98" s="650"/>
      <c r="I98" s="426"/>
      <c r="J98" s="427"/>
      <c r="K98" s="433"/>
      <c r="L98" s="429" t="s">
        <v>547</v>
      </c>
      <c r="M98" s="430"/>
      <c r="N98" s="431"/>
      <c r="O98" s="431"/>
      <c r="P98" s="432"/>
    </row>
    <row r="99" spans="1:16" ht="51.95" customHeight="1" x14ac:dyDescent="0.15">
      <c r="A99" s="369">
        <v>91</v>
      </c>
      <c r="B99" s="425"/>
      <c r="C99" s="648"/>
      <c r="D99" s="649"/>
      <c r="E99" s="649"/>
      <c r="F99" s="649"/>
      <c r="G99" s="649"/>
      <c r="H99" s="650"/>
      <c r="I99" s="426"/>
      <c r="J99" s="427"/>
      <c r="K99" s="433"/>
      <c r="L99" s="429" t="s">
        <v>547</v>
      </c>
      <c r="M99" s="430"/>
      <c r="N99" s="431"/>
      <c r="O99" s="431"/>
      <c r="P99" s="432"/>
    </row>
    <row r="100" spans="1:16" ht="51.95" customHeight="1" x14ac:dyDescent="0.15">
      <c r="A100" s="369">
        <v>92</v>
      </c>
      <c r="B100" s="425"/>
      <c r="C100" s="648"/>
      <c r="D100" s="649"/>
      <c r="E100" s="649"/>
      <c r="F100" s="649"/>
      <c r="G100" s="649"/>
      <c r="H100" s="650"/>
      <c r="I100" s="426"/>
      <c r="J100" s="427"/>
      <c r="K100" s="433"/>
      <c r="L100" s="429" t="s">
        <v>547</v>
      </c>
      <c r="M100" s="430"/>
      <c r="N100" s="431"/>
      <c r="O100" s="431"/>
      <c r="P100" s="432"/>
    </row>
    <row r="101" spans="1:16" ht="51.95" customHeight="1" x14ac:dyDescent="0.15">
      <c r="A101" s="369">
        <v>93</v>
      </c>
      <c r="B101" s="425"/>
      <c r="C101" s="648"/>
      <c r="D101" s="649"/>
      <c r="E101" s="649"/>
      <c r="F101" s="649"/>
      <c r="G101" s="649"/>
      <c r="H101" s="650"/>
      <c r="I101" s="426"/>
      <c r="J101" s="427"/>
      <c r="K101" s="433"/>
      <c r="L101" s="429" t="s">
        <v>547</v>
      </c>
      <c r="M101" s="430"/>
      <c r="N101" s="431"/>
      <c r="O101" s="431"/>
      <c r="P101" s="432"/>
    </row>
    <row r="102" spans="1:16" ht="51.95" customHeight="1" x14ac:dyDescent="0.15">
      <c r="A102" s="369">
        <v>94</v>
      </c>
      <c r="B102" s="425"/>
      <c r="C102" s="648"/>
      <c r="D102" s="649"/>
      <c r="E102" s="649"/>
      <c r="F102" s="649"/>
      <c r="G102" s="649"/>
      <c r="H102" s="650"/>
      <c r="I102" s="426"/>
      <c r="J102" s="427"/>
      <c r="K102" s="433"/>
      <c r="L102" s="429" t="s">
        <v>547</v>
      </c>
      <c r="M102" s="430"/>
      <c r="N102" s="431"/>
      <c r="O102" s="431"/>
      <c r="P102" s="432"/>
    </row>
    <row r="103" spans="1:16" ht="51.95" customHeight="1" x14ac:dyDescent="0.15">
      <c r="A103" s="369">
        <v>95</v>
      </c>
      <c r="B103" s="425"/>
      <c r="C103" s="648"/>
      <c r="D103" s="649"/>
      <c r="E103" s="649"/>
      <c r="F103" s="649"/>
      <c r="G103" s="649"/>
      <c r="H103" s="650"/>
      <c r="I103" s="426"/>
      <c r="J103" s="427"/>
      <c r="K103" s="433"/>
      <c r="L103" s="429" t="s">
        <v>547</v>
      </c>
      <c r="M103" s="430"/>
      <c r="N103" s="431"/>
      <c r="O103" s="431"/>
      <c r="P103" s="432"/>
    </row>
    <row r="104" spans="1:16" ht="51.95" customHeight="1" x14ac:dyDescent="0.15">
      <c r="A104" s="369">
        <v>96</v>
      </c>
      <c r="B104" s="425"/>
      <c r="C104" s="648"/>
      <c r="D104" s="649"/>
      <c r="E104" s="649"/>
      <c r="F104" s="649"/>
      <c r="G104" s="649"/>
      <c r="H104" s="650"/>
      <c r="I104" s="426"/>
      <c r="J104" s="427"/>
      <c r="K104" s="433"/>
      <c r="L104" s="429" t="s">
        <v>547</v>
      </c>
      <c r="M104" s="430"/>
      <c r="N104" s="431"/>
      <c r="O104" s="431"/>
      <c r="P104" s="432"/>
    </row>
    <row r="105" spans="1:16" ht="51.95" customHeight="1" x14ac:dyDescent="0.15">
      <c r="A105" s="369">
        <v>97</v>
      </c>
      <c r="B105" s="425"/>
      <c r="C105" s="648"/>
      <c r="D105" s="649"/>
      <c r="E105" s="649"/>
      <c r="F105" s="649"/>
      <c r="G105" s="649"/>
      <c r="H105" s="650"/>
      <c r="I105" s="426"/>
      <c r="J105" s="427"/>
      <c r="K105" s="433"/>
      <c r="L105" s="429" t="s">
        <v>547</v>
      </c>
      <c r="M105" s="430"/>
      <c r="N105" s="431"/>
      <c r="O105" s="431"/>
      <c r="P105" s="432"/>
    </row>
    <row r="106" spans="1:16" ht="51.95" customHeight="1" x14ac:dyDescent="0.15">
      <c r="A106" s="369">
        <v>98</v>
      </c>
      <c r="B106" s="425"/>
      <c r="C106" s="648"/>
      <c r="D106" s="649"/>
      <c r="E106" s="649"/>
      <c r="F106" s="649"/>
      <c r="G106" s="649"/>
      <c r="H106" s="650"/>
      <c r="I106" s="426"/>
      <c r="J106" s="427"/>
      <c r="K106" s="433"/>
      <c r="L106" s="429" t="s">
        <v>547</v>
      </c>
      <c r="M106" s="430"/>
      <c r="N106" s="431"/>
      <c r="O106" s="431"/>
      <c r="P106" s="432"/>
    </row>
    <row r="107" spans="1:16" ht="51.95" customHeight="1" x14ac:dyDescent="0.15">
      <c r="A107" s="369">
        <v>99</v>
      </c>
      <c r="B107" s="425"/>
      <c r="C107" s="648"/>
      <c r="D107" s="649"/>
      <c r="E107" s="649"/>
      <c r="F107" s="649"/>
      <c r="G107" s="649"/>
      <c r="H107" s="650"/>
      <c r="I107" s="426"/>
      <c r="J107" s="427"/>
      <c r="K107" s="433"/>
      <c r="L107" s="429" t="s">
        <v>547</v>
      </c>
      <c r="M107" s="430"/>
      <c r="N107" s="431"/>
      <c r="O107" s="431"/>
      <c r="P107" s="432"/>
    </row>
    <row r="108" spans="1:16" ht="51.95" customHeight="1" x14ac:dyDescent="0.15">
      <c r="A108" s="369">
        <v>100</v>
      </c>
      <c r="B108" s="425"/>
      <c r="C108" s="648"/>
      <c r="D108" s="649"/>
      <c r="E108" s="649"/>
      <c r="F108" s="649"/>
      <c r="G108" s="649"/>
      <c r="H108" s="650"/>
      <c r="I108" s="426"/>
      <c r="J108" s="427"/>
      <c r="K108" s="433"/>
      <c r="L108" s="429" t="s">
        <v>547</v>
      </c>
      <c r="M108" s="430"/>
      <c r="N108" s="431"/>
      <c r="O108" s="431"/>
      <c r="P108" s="432"/>
    </row>
    <row r="109" spans="1:16" ht="51.95" customHeight="1" x14ac:dyDescent="0.15">
      <c r="A109" s="369">
        <v>101</v>
      </c>
      <c r="B109" s="425"/>
      <c r="C109" s="648"/>
      <c r="D109" s="649"/>
      <c r="E109" s="649"/>
      <c r="F109" s="649"/>
      <c r="G109" s="649"/>
      <c r="H109" s="650"/>
      <c r="I109" s="426"/>
      <c r="J109" s="427"/>
      <c r="K109" s="433"/>
      <c r="L109" s="429" t="s">
        <v>547</v>
      </c>
      <c r="M109" s="430"/>
      <c r="N109" s="431"/>
      <c r="O109" s="431"/>
      <c r="P109" s="432"/>
    </row>
    <row r="110" spans="1:16" ht="51.95" customHeight="1" x14ac:dyDescent="0.15">
      <c r="A110" s="369">
        <v>102</v>
      </c>
      <c r="B110" s="425"/>
      <c r="C110" s="648"/>
      <c r="D110" s="649"/>
      <c r="E110" s="649"/>
      <c r="F110" s="649"/>
      <c r="G110" s="649"/>
      <c r="H110" s="650"/>
      <c r="I110" s="426"/>
      <c r="J110" s="427"/>
      <c r="K110" s="433"/>
      <c r="L110" s="429" t="s">
        <v>547</v>
      </c>
      <c r="M110" s="430"/>
      <c r="N110" s="431"/>
      <c r="O110" s="431"/>
      <c r="P110" s="432"/>
    </row>
    <row r="111" spans="1:16" ht="51.95" customHeight="1" x14ac:dyDescent="0.15">
      <c r="A111" s="369">
        <v>103</v>
      </c>
      <c r="B111" s="425"/>
      <c r="C111" s="648"/>
      <c r="D111" s="649"/>
      <c r="E111" s="649"/>
      <c r="F111" s="649"/>
      <c r="G111" s="649"/>
      <c r="H111" s="650"/>
      <c r="I111" s="426"/>
      <c r="J111" s="427"/>
      <c r="K111" s="433"/>
      <c r="L111" s="429" t="s">
        <v>547</v>
      </c>
      <c r="M111" s="430"/>
      <c r="N111" s="431"/>
      <c r="O111" s="431"/>
      <c r="P111" s="432"/>
    </row>
    <row r="112" spans="1:16" ht="51.95" customHeight="1" x14ac:dyDescent="0.15">
      <c r="A112" s="369">
        <v>104</v>
      </c>
      <c r="B112" s="425"/>
      <c r="C112" s="648"/>
      <c r="D112" s="649"/>
      <c r="E112" s="649"/>
      <c r="F112" s="649"/>
      <c r="G112" s="649"/>
      <c r="H112" s="650"/>
      <c r="I112" s="426"/>
      <c r="J112" s="427"/>
      <c r="K112" s="433"/>
      <c r="L112" s="429" t="s">
        <v>547</v>
      </c>
      <c r="M112" s="430"/>
      <c r="N112" s="431"/>
      <c r="O112" s="431"/>
      <c r="P112" s="432"/>
    </row>
    <row r="113" spans="1:16" ht="51.95" customHeight="1" x14ac:dyDescent="0.15">
      <c r="A113" s="369">
        <v>105</v>
      </c>
      <c r="B113" s="425"/>
      <c r="C113" s="648"/>
      <c r="D113" s="649"/>
      <c r="E113" s="649"/>
      <c r="F113" s="649"/>
      <c r="G113" s="649"/>
      <c r="H113" s="650"/>
      <c r="I113" s="426"/>
      <c r="J113" s="427"/>
      <c r="K113" s="433"/>
      <c r="L113" s="429" t="s">
        <v>547</v>
      </c>
      <c r="M113" s="430"/>
      <c r="N113" s="431"/>
      <c r="O113" s="431"/>
      <c r="P113" s="432"/>
    </row>
    <row r="114" spans="1:16" ht="51.95" customHeight="1" x14ac:dyDescent="0.15">
      <c r="A114" s="369">
        <v>106</v>
      </c>
      <c r="B114" s="425"/>
      <c r="C114" s="648"/>
      <c r="D114" s="649"/>
      <c r="E114" s="649"/>
      <c r="F114" s="649"/>
      <c r="G114" s="649"/>
      <c r="H114" s="650"/>
      <c r="I114" s="426"/>
      <c r="J114" s="427"/>
      <c r="K114" s="433"/>
      <c r="L114" s="429" t="s">
        <v>547</v>
      </c>
      <c r="M114" s="430"/>
      <c r="N114" s="431"/>
      <c r="O114" s="431"/>
      <c r="P114" s="432"/>
    </row>
    <row r="115" spans="1:16" ht="51.95" customHeight="1" x14ac:dyDescent="0.15">
      <c r="A115" s="369">
        <v>107</v>
      </c>
      <c r="B115" s="425"/>
      <c r="C115" s="648"/>
      <c r="D115" s="649"/>
      <c r="E115" s="649"/>
      <c r="F115" s="649"/>
      <c r="G115" s="649"/>
      <c r="H115" s="650"/>
      <c r="I115" s="426"/>
      <c r="J115" s="427"/>
      <c r="K115" s="433"/>
      <c r="L115" s="429" t="s">
        <v>547</v>
      </c>
      <c r="M115" s="430"/>
      <c r="N115" s="431"/>
      <c r="O115" s="431"/>
      <c r="P115" s="432"/>
    </row>
    <row r="116" spans="1:16" ht="51.95" customHeight="1" x14ac:dyDescent="0.15">
      <c r="A116" s="369">
        <v>108</v>
      </c>
      <c r="B116" s="425"/>
      <c r="C116" s="648"/>
      <c r="D116" s="649"/>
      <c r="E116" s="649"/>
      <c r="F116" s="649"/>
      <c r="G116" s="649"/>
      <c r="H116" s="650"/>
      <c r="I116" s="426"/>
      <c r="J116" s="427"/>
      <c r="K116" s="433"/>
      <c r="L116" s="429" t="s">
        <v>547</v>
      </c>
      <c r="M116" s="430"/>
      <c r="N116" s="431"/>
      <c r="O116" s="431"/>
      <c r="P116" s="432"/>
    </row>
    <row r="117" spans="1:16" ht="51.95" customHeight="1" x14ac:dyDescent="0.15">
      <c r="A117" s="369">
        <v>109</v>
      </c>
      <c r="B117" s="425"/>
      <c r="C117" s="648"/>
      <c r="D117" s="649"/>
      <c r="E117" s="649"/>
      <c r="F117" s="649"/>
      <c r="G117" s="649"/>
      <c r="H117" s="650"/>
      <c r="I117" s="426"/>
      <c r="J117" s="427"/>
      <c r="K117" s="433"/>
      <c r="L117" s="429" t="s">
        <v>547</v>
      </c>
      <c r="M117" s="430"/>
      <c r="N117" s="431"/>
      <c r="O117" s="431"/>
      <c r="P117" s="432"/>
    </row>
    <row r="118" spans="1:16" ht="51.95" customHeight="1" x14ac:dyDescent="0.15">
      <c r="A118" s="369">
        <v>110</v>
      </c>
      <c r="B118" s="425"/>
      <c r="C118" s="648"/>
      <c r="D118" s="649"/>
      <c r="E118" s="649"/>
      <c r="F118" s="649"/>
      <c r="G118" s="649"/>
      <c r="H118" s="650"/>
      <c r="I118" s="426"/>
      <c r="J118" s="427"/>
      <c r="K118" s="433"/>
      <c r="L118" s="429" t="s">
        <v>547</v>
      </c>
      <c r="M118" s="430"/>
      <c r="N118" s="431"/>
      <c r="O118" s="431"/>
      <c r="P118" s="432"/>
    </row>
    <row r="119" spans="1:16" ht="51.95" customHeight="1" x14ac:dyDescent="0.15">
      <c r="A119" s="369">
        <v>111</v>
      </c>
      <c r="B119" s="425"/>
      <c r="C119" s="648"/>
      <c r="D119" s="649"/>
      <c r="E119" s="649"/>
      <c r="F119" s="649"/>
      <c r="G119" s="649"/>
      <c r="H119" s="650"/>
      <c r="I119" s="426"/>
      <c r="J119" s="427"/>
      <c r="K119" s="433"/>
      <c r="L119" s="429" t="s">
        <v>547</v>
      </c>
      <c r="M119" s="430"/>
      <c r="N119" s="431"/>
      <c r="O119" s="431"/>
      <c r="P119" s="432"/>
    </row>
    <row r="120" spans="1:16" ht="51.95" customHeight="1" x14ac:dyDescent="0.15">
      <c r="A120" s="369">
        <v>112</v>
      </c>
      <c r="B120" s="425"/>
      <c r="C120" s="648"/>
      <c r="D120" s="649"/>
      <c r="E120" s="649"/>
      <c r="F120" s="649"/>
      <c r="G120" s="649"/>
      <c r="H120" s="650"/>
      <c r="I120" s="426"/>
      <c r="J120" s="427"/>
      <c r="K120" s="433"/>
      <c r="L120" s="429" t="s">
        <v>547</v>
      </c>
      <c r="M120" s="430"/>
      <c r="N120" s="431"/>
      <c r="O120" s="431"/>
      <c r="P120" s="432"/>
    </row>
    <row r="121" spans="1:16" ht="51.95" customHeight="1" x14ac:dyDescent="0.15">
      <c r="A121" s="369">
        <v>113</v>
      </c>
      <c r="B121" s="425"/>
      <c r="C121" s="648"/>
      <c r="D121" s="649"/>
      <c r="E121" s="649"/>
      <c r="F121" s="649"/>
      <c r="G121" s="649"/>
      <c r="H121" s="650"/>
      <c r="I121" s="426"/>
      <c r="J121" s="427"/>
      <c r="K121" s="433"/>
      <c r="L121" s="429" t="s">
        <v>547</v>
      </c>
      <c r="M121" s="430"/>
      <c r="N121" s="431"/>
      <c r="O121" s="431"/>
      <c r="P121" s="432"/>
    </row>
    <row r="122" spans="1:16" ht="51.95" customHeight="1" x14ac:dyDescent="0.15">
      <c r="A122" s="369">
        <v>114</v>
      </c>
      <c r="B122" s="425"/>
      <c r="C122" s="648"/>
      <c r="D122" s="649"/>
      <c r="E122" s="649"/>
      <c r="F122" s="649"/>
      <c r="G122" s="649"/>
      <c r="H122" s="650"/>
      <c r="I122" s="426"/>
      <c r="J122" s="427"/>
      <c r="K122" s="433"/>
      <c r="L122" s="429" t="s">
        <v>547</v>
      </c>
      <c r="M122" s="430"/>
      <c r="N122" s="431"/>
      <c r="O122" s="431"/>
      <c r="P122" s="432"/>
    </row>
    <row r="123" spans="1:16" ht="51.95" customHeight="1" x14ac:dyDescent="0.15">
      <c r="A123" s="369">
        <v>115</v>
      </c>
      <c r="B123" s="425"/>
      <c r="C123" s="648"/>
      <c r="D123" s="649"/>
      <c r="E123" s="649"/>
      <c r="F123" s="649"/>
      <c r="G123" s="649"/>
      <c r="H123" s="650"/>
      <c r="I123" s="426"/>
      <c r="J123" s="427"/>
      <c r="K123" s="433"/>
      <c r="L123" s="429" t="s">
        <v>547</v>
      </c>
      <c r="M123" s="430"/>
      <c r="N123" s="431"/>
      <c r="O123" s="431"/>
      <c r="P123" s="432"/>
    </row>
    <row r="124" spans="1:16" ht="51.95" customHeight="1" x14ac:dyDescent="0.15">
      <c r="A124" s="369">
        <v>116</v>
      </c>
      <c r="B124" s="425"/>
      <c r="C124" s="648"/>
      <c r="D124" s="649"/>
      <c r="E124" s="649"/>
      <c r="F124" s="649"/>
      <c r="G124" s="649"/>
      <c r="H124" s="650"/>
      <c r="I124" s="426"/>
      <c r="J124" s="427"/>
      <c r="K124" s="433"/>
      <c r="L124" s="429" t="s">
        <v>547</v>
      </c>
      <c r="M124" s="430"/>
      <c r="N124" s="431"/>
      <c r="O124" s="431"/>
      <c r="P124" s="432"/>
    </row>
    <row r="125" spans="1:16" ht="51.95" customHeight="1" x14ac:dyDescent="0.15">
      <c r="A125" s="369">
        <v>117</v>
      </c>
      <c r="B125" s="425"/>
      <c r="C125" s="648"/>
      <c r="D125" s="649"/>
      <c r="E125" s="649"/>
      <c r="F125" s="649"/>
      <c r="G125" s="649"/>
      <c r="H125" s="650"/>
      <c r="I125" s="426"/>
      <c r="J125" s="427"/>
      <c r="K125" s="433"/>
      <c r="L125" s="429" t="s">
        <v>547</v>
      </c>
      <c r="M125" s="430"/>
      <c r="N125" s="431"/>
      <c r="O125" s="431"/>
      <c r="P125" s="432"/>
    </row>
    <row r="126" spans="1:16" ht="51.95" customHeight="1" x14ac:dyDescent="0.15">
      <c r="A126" s="369">
        <v>118</v>
      </c>
      <c r="B126" s="425"/>
      <c r="C126" s="648"/>
      <c r="D126" s="649"/>
      <c r="E126" s="649"/>
      <c r="F126" s="649"/>
      <c r="G126" s="649"/>
      <c r="H126" s="650"/>
      <c r="I126" s="426"/>
      <c r="J126" s="427"/>
      <c r="K126" s="433"/>
      <c r="L126" s="429" t="s">
        <v>547</v>
      </c>
      <c r="M126" s="430"/>
      <c r="N126" s="431"/>
      <c r="O126" s="431"/>
      <c r="P126" s="432"/>
    </row>
    <row r="127" spans="1:16" ht="51.95" customHeight="1" x14ac:dyDescent="0.15">
      <c r="A127" s="369">
        <v>119</v>
      </c>
      <c r="B127" s="425"/>
      <c r="C127" s="648"/>
      <c r="D127" s="649"/>
      <c r="E127" s="649"/>
      <c r="F127" s="649"/>
      <c r="G127" s="649"/>
      <c r="H127" s="650"/>
      <c r="I127" s="426"/>
      <c r="J127" s="427"/>
      <c r="K127" s="433"/>
      <c r="L127" s="429" t="s">
        <v>547</v>
      </c>
      <c r="M127" s="430"/>
      <c r="N127" s="431"/>
      <c r="O127" s="431"/>
      <c r="P127" s="432"/>
    </row>
    <row r="128" spans="1:16" ht="51.95" customHeight="1" x14ac:dyDescent="0.15">
      <c r="A128" s="369">
        <v>120</v>
      </c>
      <c r="B128" s="425"/>
      <c r="C128" s="648"/>
      <c r="D128" s="649"/>
      <c r="E128" s="649"/>
      <c r="F128" s="649"/>
      <c r="G128" s="649"/>
      <c r="H128" s="650"/>
      <c r="I128" s="426"/>
      <c r="J128" s="427"/>
      <c r="K128" s="433"/>
      <c r="L128" s="429" t="s">
        <v>547</v>
      </c>
      <c r="M128" s="430"/>
      <c r="N128" s="431"/>
      <c r="O128" s="431"/>
      <c r="P128" s="432"/>
    </row>
    <row r="129" spans="1:16" ht="51.95" customHeight="1" x14ac:dyDescent="0.15">
      <c r="A129" s="369">
        <v>121</v>
      </c>
      <c r="B129" s="425"/>
      <c r="C129" s="648"/>
      <c r="D129" s="649"/>
      <c r="E129" s="649"/>
      <c r="F129" s="649"/>
      <c r="G129" s="649"/>
      <c r="H129" s="650"/>
      <c r="I129" s="426"/>
      <c r="J129" s="427"/>
      <c r="K129" s="433"/>
      <c r="L129" s="429" t="s">
        <v>547</v>
      </c>
      <c r="M129" s="430"/>
      <c r="N129" s="431"/>
      <c r="O129" s="431"/>
      <c r="P129" s="432"/>
    </row>
    <row r="130" spans="1:16" ht="51.95" customHeight="1" x14ac:dyDescent="0.15">
      <c r="A130" s="369">
        <v>122</v>
      </c>
      <c r="B130" s="425"/>
      <c r="C130" s="648"/>
      <c r="D130" s="649"/>
      <c r="E130" s="649"/>
      <c r="F130" s="649"/>
      <c r="G130" s="649"/>
      <c r="H130" s="650"/>
      <c r="I130" s="426"/>
      <c r="J130" s="427"/>
      <c r="K130" s="433"/>
      <c r="L130" s="429" t="s">
        <v>547</v>
      </c>
      <c r="M130" s="430"/>
      <c r="N130" s="431"/>
      <c r="O130" s="431"/>
      <c r="P130" s="432"/>
    </row>
    <row r="131" spans="1:16" ht="51.95" customHeight="1" x14ac:dyDescent="0.15">
      <c r="A131" s="369">
        <v>123</v>
      </c>
      <c r="B131" s="425"/>
      <c r="C131" s="648"/>
      <c r="D131" s="649"/>
      <c r="E131" s="649"/>
      <c r="F131" s="649"/>
      <c r="G131" s="649"/>
      <c r="H131" s="650"/>
      <c r="I131" s="426"/>
      <c r="J131" s="427"/>
      <c r="K131" s="433"/>
      <c r="L131" s="429" t="s">
        <v>547</v>
      </c>
      <c r="M131" s="430"/>
      <c r="N131" s="431"/>
      <c r="O131" s="431"/>
      <c r="P131" s="432"/>
    </row>
    <row r="132" spans="1:16" ht="51.95" customHeight="1" x14ac:dyDescent="0.15">
      <c r="A132" s="369">
        <v>124</v>
      </c>
      <c r="B132" s="425"/>
      <c r="C132" s="648"/>
      <c r="D132" s="649"/>
      <c r="E132" s="649"/>
      <c r="F132" s="649"/>
      <c r="G132" s="649"/>
      <c r="H132" s="650"/>
      <c r="I132" s="426"/>
      <c r="J132" s="427"/>
      <c r="K132" s="433"/>
      <c r="L132" s="429" t="s">
        <v>547</v>
      </c>
      <c r="M132" s="430"/>
      <c r="N132" s="431"/>
      <c r="O132" s="431"/>
      <c r="P132" s="432"/>
    </row>
    <row r="133" spans="1:16" ht="51.95" customHeight="1" x14ac:dyDescent="0.15">
      <c r="A133" s="369">
        <v>125</v>
      </c>
      <c r="B133" s="425"/>
      <c r="C133" s="648"/>
      <c r="D133" s="649"/>
      <c r="E133" s="649"/>
      <c r="F133" s="649"/>
      <c r="G133" s="649"/>
      <c r="H133" s="650"/>
      <c r="I133" s="426"/>
      <c r="J133" s="427"/>
      <c r="K133" s="433"/>
      <c r="L133" s="429" t="s">
        <v>547</v>
      </c>
      <c r="M133" s="430"/>
      <c r="N133" s="431"/>
      <c r="O133" s="431"/>
      <c r="P133" s="432"/>
    </row>
    <row r="134" spans="1:16" ht="51.95" customHeight="1" x14ac:dyDescent="0.15">
      <c r="A134" s="369">
        <v>126</v>
      </c>
      <c r="B134" s="425"/>
      <c r="C134" s="648"/>
      <c r="D134" s="649"/>
      <c r="E134" s="649"/>
      <c r="F134" s="649"/>
      <c r="G134" s="649"/>
      <c r="H134" s="650"/>
      <c r="I134" s="426"/>
      <c r="J134" s="427"/>
      <c r="K134" s="433"/>
      <c r="L134" s="429" t="s">
        <v>547</v>
      </c>
      <c r="M134" s="430"/>
      <c r="N134" s="431"/>
      <c r="O134" s="431"/>
      <c r="P134" s="432"/>
    </row>
    <row r="135" spans="1:16" ht="51.95" customHeight="1" x14ac:dyDescent="0.15">
      <c r="A135" s="369">
        <v>127</v>
      </c>
      <c r="B135" s="425"/>
      <c r="C135" s="648"/>
      <c r="D135" s="649"/>
      <c r="E135" s="649"/>
      <c r="F135" s="649"/>
      <c r="G135" s="649"/>
      <c r="H135" s="650"/>
      <c r="I135" s="426"/>
      <c r="J135" s="427"/>
      <c r="K135" s="433"/>
      <c r="L135" s="429" t="s">
        <v>547</v>
      </c>
      <c r="M135" s="430"/>
      <c r="N135" s="431"/>
      <c r="O135" s="431"/>
      <c r="P135" s="432"/>
    </row>
    <row r="136" spans="1:16" ht="51.95" customHeight="1" x14ac:dyDescent="0.15">
      <c r="A136" s="369">
        <v>128</v>
      </c>
      <c r="B136" s="425"/>
      <c r="C136" s="648"/>
      <c r="D136" s="649"/>
      <c r="E136" s="649"/>
      <c r="F136" s="649"/>
      <c r="G136" s="649"/>
      <c r="H136" s="650"/>
      <c r="I136" s="426"/>
      <c r="J136" s="427"/>
      <c r="K136" s="433"/>
      <c r="L136" s="429" t="s">
        <v>547</v>
      </c>
      <c r="M136" s="430"/>
      <c r="N136" s="431"/>
      <c r="O136" s="431"/>
      <c r="P136" s="432"/>
    </row>
    <row r="137" spans="1:16" ht="51.95" customHeight="1" x14ac:dyDescent="0.15">
      <c r="A137" s="369">
        <v>129</v>
      </c>
      <c r="B137" s="425"/>
      <c r="C137" s="648"/>
      <c r="D137" s="649"/>
      <c r="E137" s="649"/>
      <c r="F137" s="649"/>
      <c r="G137" s="649"/>
      <c r="H137" s="650"/>
      <c r="I137" s="426"/>
      <c r="J137" s="427"/>
      <c r="K137" s="433"/>
      <c r="L137" s="429" t="s">
        <v>547</v>
      </c>
      <c r="M137" s="430"/>
      <c r="N137" s="431"/>
      <c r="O137" s="431"/>
      <c r="P137" s="432"/>
    </row>
    <row r="138" spans="1:16" ht="51.95" customHeight="1" x14ac:dyDescent="0.15">
      <c r="A138" s="369">
        <v>130</v>
      </c>
      <c r="B138" s="425"/>
      <c r="C138" s="648"/>
      <c r="D138" s="649"/>
      <c r="E138" s="649"/>
      <c r="F138" s="649"/>
      <c r="G138" s="649"/>
      <c r="H138" s="650"/>
      <c r="I138" s="426"/>
      <c r="J138" s="427"/>
      <c r="K138" s="433"/>
      <c r="L138" s="429" t="s">
        <v>547</v>
      </c>
      <c r="M138" s="430"/>
      <c r="N138" s="431"/>
      <c r="O138" s="431"/>
      <c r="P138" s="432"/>
    </row>
    <row r="139" spans="1:16" ht="51.95" customHeight="1" x14ac:dyDescent="0.15">
      <c r="A139" s="369">
        <v>131</v>
      </c>
      <c r="B139" s="425"/>
      <c r="C139" s="648"/>
      <c r="D139" s="649"/>
      <c r="E139" s="649"/>
      <c r="F139" s="649"/>
      <c r="G139" s="649"/>
      <c r="H139" s="650"/>
      <c r="I139" s="426"/>
      <c r="J139" s="427"/>
      <c r="K139" s="433"/>
      <c r="L139" s="429" t="s">
        <v>547</v>
      </c>
      <c r="M139" s="430"/>
      <c r="N139" s="431"/>
      <c r="O139" s="431"/>
      <c r="P139" s="432"/>
    </row>
    <row r="140" spans="1:16" ht="51.95" customHeight="1" x14ac:dyDescent="0.15">
      <c r="A140" s="369">
        <v>132</v>
      </c>
      <c r="B140" s="425"/>
      <c r="C140" s="648"/>
      <c r="D140" s="649"/>
      <c r="E140" s="649"/>
      <c r="F140" s="649"/>
      <c r="G140" s="649"/>
      <c r="H140" s="650"/>
      <c r="I140" s="426"/>
      <c r="J140" s="427"/>
      <c r="K140" s="433"/>
      <c r="L140" s="429" t="s">
        <v>547</v>
      </c>
      <c r="M140" s="430"/>
      <c r="N140" s="431"/>
      <c r="O140" s="431"/>
      <c r="P140" s="432"/>
    </row>
    <row r="141" spans="1:16" ht="51.95" customHeight="1" x14ac:dyDescent="0.15">
      <c r="A141" s="369">
        <v>133</v>
      </c>
      <c r="B141" s="425"/>
      <c r="C141" s="648"/>
      <c r="D141" s="649"/>
      <c r="E141" s="649"/>
      <c r="F141" s="649"/>
      <c r="G141" s="649"/>
      <c r="H141" s="650"/>
      <c r="I141" s="426"/>
      <c r="J141" s="427"/>
      <c r="K141" s="433"/>
      <c r="L141" s="429" t="s">
        <v>547</v>
      </c>
      <c r="M141" s="430"/>
      <c r="N141" s="431"/>
      <c r="O141" s="431"/>
      <c r="P141" s="432"/>
    </row>
    <row r="142" spans="1:16" ht="51.95" customHeight="1" x14ac:dyDescent="0.15">
      <c r="A142" s="369">
        <v>134</v>
      </c>
      <c r="B142" s="425"/>
      <c r="C142" s="648"/>
      <c r="D142" s="649"/>
      <c r="E142" s="649"/>
      <c r="F142" s="649"/>
      <c r="G142" s="649"/>
      <c r="H142" s="650"/>
      <c r="I142" s="426"/>
      <c r="J142" s="427"/>
      <c r="K142" s="433"/>
      <c r="L142" s="429" t="s">
        <v>547</v>
      </c>
      <c r="M142" s="430"/>
      <c r="N142" s="431"/>
      <c r="O142" s="431"/>
      <c r="P142" s="432"/>
    </row>
    <row r="143" spans="1:16" ht="51.95" customHeight="1" x14ac:dyDescent="0.15">
      <c r="A143" s="369">
        <v>135</v>
      </c>
      <c r="B143" s="425"/>
      <c r="C143" s="648"/>
      <c r="D143" s="649"/>
      <c r="E143" s="649"/>
      <c r="F143" s="649"/>
      <c r="G143" s="649"/>
      <c r="H143" s="650"/>
      <c r="I143" s="426"/>
      <c r="J143" s="427"/>
      <c r="K143" s="433"/>
      <c r="L143" s="429" t="s">
        <v>547</v>
      </c>
      <c r="M143" s="430"/>
      <c r="N143" s="431"/>
      <c r="O143" s="431"/>
      <c r="P143" s="432"/>
    </row>
    <row r="144" spans="1:16" ht="51.95" customHeight="1" x14ac:dyDescent="0.15">
      <c r="A144" s="369">
        <v>136</v>
      </c>
      <c r="B144" s="425"/>
      <c r="C144" s="648"/>
      <c r="D144" s="649"/>
      <c r="E144" s="649"/>
      <c r="F144" s="649"/>
      <c r="G144" s="649"/>
      <c r="H144" s="650"/>
      <c r="I144" s="426"/>
      <c r="J144" s="427"/>
      <c r="K144" s="433"/>
      <c r="L144" s="429" t="s">
        <v>547</v>
      </c>
      <c r="M144" s="430"/>
      <c r="N144" s="431"/>
      <c r="O144" s="431"/>
      <c r="P144" s="432"/>
    </row>
    <row r="145" spans="1:16" ht="51.95" customHeight="1" x14ac:dyDescent="0.15">
      <c r="A145" s="369">
        <v>137</v>
      </c>
      <c r="B145" s="425"/>
      <c r="C145" s="648"/>
      <c r="D145" s="649"/>
      <c r="E145" s="649"/>
      <c r="F145" s="649"/>
      <c r="G145" s="649"/>
      <c r="H145" s="650"/>
      <c r="I145" s="426"/>
      <c r="J145" s="427"/>
      <c r="K145" s="433"/>
      <c r="L145" s="429" t="s">
        <v>547</v>
      </c>
      <c r="M145" s="430"/>
      <c r="N145" s="431"/>
      <c r="O145" s="431"/>
      <c r="P145" s="432"/>
    </row>
    <row r="146" spans="1:16" ht="51.95" customHeight="1" x14ac:dyDescent="0.15">
      <c r="A146" s="369">
        <v>138</v>
      </c>
      <c r="B146" s="425"/>
      <c r="C146" s="648"/>
      <c r="D146" s="649"/>
      <c r="E146" s="649"/>
      <c r="F146" s="649"/>
      <c r="G146" s="649"/>
      <c r="H146" s="650"/>
      <c r="I146" s="426"/>
      <c r="J146" s="427"/>
      <c r="K146" s="433"/>
      <c r="L146" s="429" t="s">
        <v>547</v>
      </c>
      <c r="M146" s="430"/>
      <c r="N146" s="431"/>
      <c r="O146" s="431"/>
      <c r="P146" s="432"/>
    </row>
    <row r="147" spans="1:16" ht="51.95" customHeight="1" x14ac:dyDescent="0.15">
      <c r="A147" s="369">
        <v>139</v>
      </c>
      <c r="B147" s="425"/>
      <c r="C147" s="648"/>
      <c r="D147" s="649"/>
      <c r="E147" s="649"/>
      <c r="F147" s="649"/>
      <c r="G147" s="649"/>
      <c r="H147" s="650"/>
      <c r="I147" s="426"/>
      <c r="J147" s="427"/>
      <c r="K147" s="433"/>
      <c r="L147" s="429" t="s">
        <v>547</v>
      </c>
      <c r="M147" s="430"/>
      <c r="N147" s="431"/>
      <c r="O147" s="431"/>
      <c r="P147" s="432"/>
    </row>
    <row r="148" spans="1:16" ht="51.95" customHeight="1" x14ac:dyDescent="0.15">
      <c r="A148" s="369">
        <v>140</v>
      </c>
      <c r="B148" s="425"/>
      <c r="C148" s="648"/>
      <c r="D148" s="649"/>
      <c r="E148" s="649"/>
      <c r="F148" s="649"/>
      <c r="G148" s="649"/>
      <c r="H148" s="650"/>
      <c r="I148" s="426"/>
      <c r="J148" s="427"/>
      <c r="K148" s="433"/>
      <c r="L148" s="429" t="s">
        <v>547</v>
      </c>
      <c r="M148" s="430"/>
      <c r="N148" s="431"/>
      <c r="O148" s="431"/>
      <c r="P148" s="432"/>
    </row>
    <row r="149" spans="1:16" ht="51.95" customHeight="1" x14ac:dyDescent="0.15">
      <c r="A149" s="369">
        <v>141</v>
      </c>
      <c r="B149" s="425"/>
      <c r="C149" s="648"/>
      <c r="D149" s="649"/>
      <c r="E149" s="649"/>
      <c r="F149" s="649"/>
      <c r="G149" s="649"/>
      <c r="H149" s="650"/>
      <c r="I149" s="426"/>
      <c r="J149" s="427"/>
      <c r="K149" s="433"/>
      <c r="L149" s="429" t="s">
        <v>547</v>
      </c>
      <c r="M149" s="430"/>
      <c r="N149" s="431"/>
      <c r="O149" s="431"/>
      <c r="P149" s="432"/>
    </row>
    <row r="150" spans="1:16" ht="51.95" customHeight="1" x14ac:dyDescent="0.15">
      <c r="A150" s="369">
        <v>142</v>
      </c>
      <c r="B150" s="425"/>
      <c r="C150" s="648"/>
      <c r="D150" s="649"/>
      <c r="E150" s="649"/>
      <c r="F150" s="649"/>
      <c r="G150" s="649"/>
      <c r="H150" s="650"/>
      <c r="I150" s="426"/>
      <c r="J150" s="427"/>
      <c r="K150" s="433"/>
      <c r="L150" s="429" t="s">
        <v>547</v>
      </c>
      <c r="M150" s="430"/>
      <c r="N150" s="431"/>
      <c r="O150" s="431"/>
      <c r="P150" s="432"/>
    </row>
    <row r="151" spans="1:16" ht="51.95" customHeight="1" x14ac:dyDescent="0.15">
      <c r="A151" s="369">
        <v>143</v>
      </c>
      <c r="B151" s="425"/>
      <c r="C151" s="648"/>
      <c r="D151" s="649"/>
      <c r="E151" s="649"/>
      <c r="F151" s="649"/>
      <c r="G151" s="649"/>
      <c r="H151" s="650"/>
      <c r="I151" s="426"/>
      <c r="J151" s="427"/>
      <c r="K151" s="433"/>
      <c r="L151" s="429" t="s">
        <v>547</v>
      </c>
      <c r="M151" s="430"/>
      <c r="N151" s="431"/>
      <c r="O151" s="431"/>
      <c r="P151" s="432"/>
    </row>
    <row r="152" spans="1:16" ht="51.95" customHeight="1" x14ac:dyDescent="0.15">
      <c r="A152" s="369">
        <v>144</v>
      </c>
      <c r="B152" s="425"/>
      <c r="C152" s="648"/>
      <c r="D152" s="649"/>
      <c r="E152" s="649"/>
      <c r="F152" s="649"/>
      <c r="G152" s="649"/>
      <c r="H152" s="650"/>
      <c r="I152" s="426"/>
      <c r="J152" s="427"/>
      <c r="K152" s="433"/>
      <c r="L152" s="429" t="s">
        <v>547</v>
      </c>
      <c r="M152" s="430"/>
      <c r="N152" s="431"/>
      <c r="O152" s="431"/>
      <c r="P152" s="432"/>
    </row>
    <row r="153" spans="1:16" ht="51.95" customHeight="1" x14ac:dyDescent="0.15">
      <c r="A153" s="369">
        <v>145</v>
      </c>
      <c r="B153" s="425"/>
      <c r="C153" s="648"/>
      <c r="D153" s="649"/>
      <c r="E153" s="649"/>
      <c r="F153" s="649"/>
      <c r="G153" s="649"/>
      <c r="H153" s="650"/>
      <c r="I153" s="426"/>
      <c r="J153" s="427"/>
      <c r="K153" s="433"/>
      <c r="L153" s="429" t="s">
        <v>547</v>
      </c>
      <c r="M153" s="430"/>
      <c r="N153" s="431"/>
      <c r="O153" s="431"/>
      <c r="P153" s="432"/>
    </row>
    <row r="154" spans="1:16" ht="51.95" customHeight="1" x14ac:dyDescent="0.15">
      <c r="A154" s="369">
        <v>146</v>
      </c>
      <c r="B154" s="425"/>
      <c r="C154" s="648"/>
      <c r="D154" s="649"/>
      <c r="E154" s="649"/>
      <c r="F154" s="649"/>
      <c r="G154" s="649"/>
      <c r="H154" s="650"/>
      <c r="I154" s="426"/>
      <c r="J154" s="427"/>
      <c r="K154" s="433"/>
      <c r="L154" s="429" t="s">
        <v>547</v>
      </c>
      <c r="M154" s="430"/>
      <c r="N154" s="431"/>
      <c r="O154" s="431"/>
      <c r="P154" s="432"/>
    </row>
    <row r="155" spans="1:16" ht="51.95" customHeight="1" x14ac:dyDescent="0.15">
      <c r="A155" s="369">
        <v>147</v>
      </c>
      <c r="B155" s="425"/>
      <c r="C155" s="648"/>
      <c r="D155" s="649"/>
      <c r="E155" s="649"/>
      <c r="F155" s="649"/>
      <c r="G155" s="649"/>
      <c r="H155" s="650"/>
      <c r="I155" s="426"/>
      <c r="J155" s="427"/>
      <c r="K155" s="433"/>
      <c r="L155" s="429" t="s">
        <v>547</v>
      </c>
      <c r="M155" s="430"/>
      <c r="N155" s="431"/>
      <c r="O155" s="431"/>
      <c r="P155" s="432"/>
    </row>
    <row r="156" spans="1:16" ht="51.95" customHeight="1" x14ac:dyDescent="0.15">
      <c r="A156" s="369">
        <v>148</v>
      </c>
      <c r="B156" s="425"/>
      <c r="C156" s="648"/>
      <c r="D156" s="649"/>
      <c r="E156" s="649"/>
      <c r="F156" s="649"/>
      <c r="G156" s="649"/>
      <c r="H156" s="650"/>
      <c r="I156" s="426"/>
      <c r="J156" s="427"/>
      <c r="K156" s="433"/>
      <c r="L156" s="429" t="s">
        <v>547</v>
      </c>
      <c r="M156" s="430"/>
      <c r="N156" s="431"/>
      <c r="O156" s="431"/>
      <c r="P156" s="432"/>
    </row>
    <row r="157" spans="1:16" ht="51.95" customHeight="1" x14ac:dyDescent="0.15">
      <c r="A157" s="369">
        <v>149</v>
      </c>
      <c r="B157" s="425"/>
      <c r="C157" s="648"/>
      <c r="D157" s="649"/>
      <c r="E157" s="649"/>
      <c r="F157" s="649"/>
      <c r="G157" s="649"/>
      <c r="H157" s="650"/>
      <c r="I157" s="426"/>
      <c r="J157" s="427"/>
      <c r="K157" s="433"/>
      <c r="L157" s="429" t="s">
        <v>547</v>
      </c>
      <c r="M157" s="430"/>
      <c r="N157" s="431"/>
      <c r="O157" s="431"/>
      <c r="P157" s="432"/>
    </row>
    <row r="158" spans="1:16" ht="51.95" customHeight="1" x14ac:dyDescent="0.15">
      <c r="A158" s="369">
        <v>150</v>
      </c>
      <c r="B158" s="425"/>
      <c r="C158" s="648"/>
      <c r="D158" s="649"/>
      <c r="E158" s="649"/>
      <c r="F158" s="649"/>
      <c r="G158" s="649"/>
      <c r="H158" s="650"/>
      <c r="I158" s="426"/>
      <c r="J158" s="427"/>
      <c r="K158" s="433"/>
      <c r="L158" s="429" t="s">
        <v>547</v>
      </c>
      <c r="M158" s="430"/>
      <c r="N158" s="431"/>
      <c r="O158" s="431"/>
      <c r="P158" s="432"/>
    </row>
    <row r="159" spans="1:16" ht="51.95" customHeight="1" x14ac:dyDescent="0.15">
      <c r="A159" s="369">
        <v>151</v>
      </c>
      <c r="B159" s="425"/>
      <c r="C159" s="648"/>
      <c r="D159" s="649"/>
      <c r="E159" s="649"/>
      <c r="F159" s="649"/>
      <c r="G159" s="649"/>
      <c r="H159" s="650"/>
      <c r="I159" s="426"/>
      <c r="J159" s="427"/>
      <c r="K159" s="433"/>
      <c r="L159" s="429" t="s">
        <v>547</v>
      </c>
      <c r="M159" s="430"/>
      <c r="N159" s="431"/>
      <c r="O159" s="431"/>
      <c r="P159" s="432"/>
    </row>
    <row r="160" spans="1:16" ht="51.95" customHeight="1" x14ac:dyDescent="0.15">
      <c r="A160" s="369">
        <v>152</v>
      </c>
      <c r="B160" s="425"/>
      <c r="C160" s="648"/>
      <c r="D160" s="649"/>
      <c r="E160" s="649"/>
      <c r="F160" s="649"/>
      <c r="G160" s="649"/>
      <c r="H160" s="650"/>
      <c r="I160" s="426"/>
      <c r="J160" s="427"/>
      <c r="K160" s="433"/>
      <c r="L160" s="429" t="s">
        <v>547</v>
      </c>
      <c r="M160" s="430"/>
      <c r="N160" s="431"/>
      <c r="O160" s="431"/>
      <c r="P160" s="432"/>
    </row>
    <row r="161" spans="1:16" ht="51.95" customHeight="1" x14ac:dyDescent="0.15">
      <c r="A161" s="369">
        <v>153</v>
      </c>
      <c r="B161" s="425"/>
      <c r="C161" s="648"/>
      <c r="D161" s="649"/>
      <c r="E161" s="649"/>
      <c r="F161" s="649"/>
      <c r="G161" s="649"/>
      <c r="H161" s="650"/>
      <c r="I161" s="426"/>
      <c r="J161" s="427"/>
      <c r="K161" s="433"/>
      <c r="L161" s="429" t="s">
        <v>547</v>
      </c>
      <c r="M161" s="430"/>
      <c r="N161" s="431"/>
      <c r="O161" s="431"/>
      <c r="P161" s="432"/>
    </row>
    <row r="162" spans="1:16" ht="51.95" customHeight="1" x14ac:dyDescent="0.15">
      <c r="A162" s="369">
        <v>154</v>
      </c>
      <c r="B162" s="425"/>
      <c r="C162" s="648"/>
      <c r="D162" s="649"/>
      <c r="E162" s="649"/>
      <c r="F162" s="649"/>
      <c r="G162" s="649"/>
      <c r="H162" s="650"/>
      <c r="I162" s="426"/>
      <c r="J162" s="427"/>
      <c r="K162" s="433"/>
      <c r="L162" s="429" t="s">
        <v>547</v>
      </c>
      <c r="M162" s="430"/>
      <c r="N162" s="431"/>
      <c r="O162" s="431"/>
      <c r="P162" s="432"/>
    </row>
    <row r="163" spans="1:16" ht="51.95" customHeight="1" x14ac:dyDescent="0.15">
      <c r="A163" s="369">
        <v>155</v>
      </c>
      <c r="B163" s="425"/>
      <c r="C163" s="648"/>
      <c r="D163" s="649"/>
      <c r="E163" s="649"/>
      <c r="F163" s="649"/>
      <c r="G163" s="649"/>
      <c r="H163" s="650"/>
      <c r="I163" s="426"/>
      <c r="J163" s="427"/>
      <c r="K163" s="433"/>
      <c r="L163" s="429" t="s">
        <v>547</v>
      </c>
      <c r="M163" s="430"/>
      <c r="N163" s="431"/>
      <c r="O163" s="431"/>
      <c r="P163" s="432"/>
    </row>
    <row r="164" spans="1:16" ht="51.95" customHeight="1" x14ac:dyDescent="0.15">
      <c r="A164" s="369">
        <v>156</v>
      </c>
      <c r="B164" s="425"/>
      <c r="C164" s="648"/>
      <c r="D164" s="649"/>
      <c r="E164" s="649"/>
      <c r="F164" s="649"/>
      <c r="G164" s="649"/>
      <c r="H164" s="650"/>
      <c r="I164" s="426"/>
      <c r="J164" s="427"/>
      <c r="K164" s="433"/>
      <c r="L164" s="429" t="s">
        <v>547</v>
      </c>
      <c r="M164" s="430"/>
      <c r="N164" s="431"/>
      <c r="O164" s="431"/>
      <c r="P164" s="432"/>
    </row>
    <row r="165" spans="1:16" ht="51.95" customHeight="1" x14ac:dyDescent="0.15">
      <c r="A165" s="369">
        <v>157</v>
      </c>
      <c r="B165" s="425"/>
      <c r="C165" s="648"/>
      <c r="D165" s="649"/>
      <c r="E165" s="649"/>
      <c r="F165" s="649"/>
      <c r="G165" s="649"/>
      <c r="H165" s="650"/>
      <c r="I165" s="426"/>
      <c r="J165" s="427"/>
      <c r="K165" s="433"/>
      <c r="L165" s="429" t="s">
        <v>547</v>
      </c>
      <c r="M165" s="430"/>
      <c r="N165" s="431"/>
      <c r="O165" s="431"/>
      <c r="P165" s="432"/>
    </row>
    <row r="166" spans="1:16" ht="51.95" customHeight="1" x14ac:dyDescent="0.15">
      <c r="A166" s="369">
        <v>158</v>
      </c>
      <c r="B166" s="425"/>
      <c r="C166" s="648"/>
      <c r="D166" s="649"/>
      <c r="E166" s="649"/>
      <c r="F166" s="649"/>
      <c r="G166" s="649"/>
      <c r="H166" s="650"/>
      <c r="I166" s="426"/>
      <c r="J166" s="427"/>
      <c r="K166" s="433"/>
      <c r="L166" s="429" t="s">
        <v>547</v>
      </c>
      <c r="M166" s="430"/>
      <c r="N166" s="431"/>
      <c r="O166" s="431"/>
      <c r="P166" s="432"/>
    </row>
    <row r="167" spans="1:16" ht="51.95" customHeight="1" x14ac:dyDescent="0.15">
      <c r="A167" s="369">
        <v>159</v>
      </c>
      <c r="B167" s="425"/>
      <c r="C167" s="648"/>
      <c r="D167" s="649"/>
      <c r="E167" s="649"/>
      <c r="F167" s="649"/>
      <c r="G167" s="649"/>
      <c r="H167" s="650"/>
      <c r="I167" s="426"/>
      <c r="J167" s="427"/>
      <c r="K167" s="433"/>
      <c r="L167" s="429" t="s">
        <v>547</v>
      </c>
      <c r="M167" s="430"/>
      <c r="N167" s="431"/>
      <c r="O167" s="431"/>
      <c r="P167" s="432"/>
    </row>
    <row r="168" spans="1:16" ht="51.95" customHeight="1" x14ac:dyDescent="0.15">
      <c r="A168" s="369">
        <v>160</v>
      </c>
      <c r="B168" s="425"/>
      <c r="C168" s="648"/>
      <c r="D168" s="649"/>
      <c r="E168" s="649"/>
      <c r="F168" s="649"/>
      <c r="G168" s="649"/>
      <c r="H168" s="650"/>
      <c r="I168" s="426"/>
      <c r="J168" s="427"/>
      <c r="K168" s="433"/>
      <c r="L168" s="429" t="s">
        <v>547</v>
      </c>
      <c r="M168" s="430"/>
      <c r="N168" s="431"/>
      <c r="O168" s="431"/>
      <c r="P168" s="432"/>
    </row>
    <row r="169" spans="1:16" ht="51.95" customHeight="1" x14ac:dyDescent="0.15">
      <c r="A169" s="369">
        <v>161</v>
      </c>
      <c r="B169" s="425"/>
      <c r="C169" s="648"/>
      <c r="D169" s="649"/>
      <c r="E169" s="649"/>
      <c r="F169" s="649"/>
      <c r="G169" s="649"/>
      <c r="H169" s="650"/>
      <c r="I169" s="426"/>
      <c r="J169" s="427"/>
      <c r="K169" s="433"/>
      <c r="L169" s="429" t="s">
        <v>547</v>
      </c>
      <c r="M169" s="430"/>
      <c r="N169" s="431"/>
      <c r="O169" s="431"/>
      <c r="P169" s="432"/>
    </row>
    <row r="170" spans="1:16" ht="51.95" customHeight="1" x14ac:dyDescent="0.15">
      <c r="A170" s="369">
        <v>162</v>
      </c>
      <c r="B170" s="425"/>
      <c r="C170" s="648"/>
      <c r="D170" s="649"/>
      <c r="E170" s="649"/>
      <c r="F170" s="649"/>
      <c r="G170" s="649"/>
      <c r="H170" s="650"/>
      <c r="I170" s="426"/>
      <c r="J170" s="427"/>
      <c r="K170" s="433"/>
      <c r="L170" s="429" t="s">
        <v>547</v>
      </c>
      <c r="M170" s="430"/>
      <c r="N170" s="431"/>
      <c r="O170" s="431"/>
      <c r="P170" s="432"/>
    </row>
    <row r="171" spans="1:16" ht="51.95" customHeight="1" x14ac:dyDescent="0.15">
      <c r="A171" s="369">
        <v>163</v>
      </c>
      <c r="B171" s="425"/>
      <c r="C171" s="648"/>
      <c r="D171" s="649"/>
      <c r="E171" s="649"/>
      <c r="F171" s="649"/>
      <c r="G171" s="649"/>
      <c r="H171" s="650"/>
      <c r="I171" s="426"/>
      <c r="J171" s="427"/>
      <c r="K171" s="433"/>
      <c r="L171" s="429" t="s">
        <v>547</v>
      </c>
      <c r="M171" s="430"/>
      <c r="N171" s="431"/>
      <c r="O171" s="431"/>
      <c r="P171" s="432"/>
    </row>
    <row r="172" spans="1:16" ht="51.95" customHeight="1" x14ac:dyDescent="0.15">
      <c r="A172" s="369">
        <v>164</v>
      </c>
      <c r="B172" s="425"/>
      <c r="C172" s="648"/>
      <c r="D172" s="649"/>
      <c r="E172" s="649"/>
      <c r="F172" s="649"/>
      <c r="G172" s="649"/>
      <c r="H172" s="650"/>
      <c r="I172" s="426"/>
      <c r="J172" s="427"/>
      <c r="K172" s="433"/>
      <c r="L172" s="429" t="s">
        <v>547</v>
      </c>
      <c r="M172" s="430"/>
      <c r="N172" s="431"/>
      <c r="O172" s="431"/>
      <c r="P172" s="432"/>
    </row>
    <row r="173" spans="1:16" ht="51.95" customHeight="1" x14ac:dyDescent="0.15">
      <c r="A173" s="369">
        <v>165</v>
      </c>
      <c r="B173" s="425"/>
      <c r="C173" s="648"/>
      <c r="D173" s="649"/>
      <c r="E173" s="649"/>
      <c r="F173" s="649"/>
      <c r="G173" s="649"/>
      <c r="H173" s="650"/>
      <c r="I173" s="426"/>
      <c r="J173" s="427"/>
      <c r="K173" s="433"/>
      <c r="L173" s="429" t="s">
        <v>547</v>
      </c>
      <c r="M173" s="430"/>
      <c r="N173" s="431"/>
      <c r="O173" s="431"/>
      <c r="P173" s="432"/>
    </row>
    <row r="174" spans="1:16" ht="51.95" customHeight="1" x14ac:dyDescent="0.15">
      <c r="A174" s="369">
        <v>166</v>
      </c>
      <c r="B174" s="425"/>
      <c r="C174" s="648"/>
      <c r="D174" s="649"/>
      <c r="E174" s="649"/>
      <c r="F174" s="649"/>
      <c r="G174" s="649"/>
      <c r="H174" s="650"/>
      <c r="I174" s="426"/>
      <c r="J174" s="427"/>
      <c r="K174" s="433"/>
      <c r="L174" s="429" t="s">
        <v>547</v>
      </c>
      <c r="M174" s="430"/>
      <c r="N174" s="431"/>
      <c r="O174" s="431"/>
      <c r="P174" s="432"/>
    </row>
    <row r="175" spans="1:16" ht="51.95" customHeight="1" x14ac:dyDescent="0.15">
      <c r="A175" s="369">
        <v>167</v>
      </c>
      <c r="B175" s="425"/>
      <c r="C175" s="648"/>
      <c r="D175" s="649"/>
      <c r="E175" s="649"/>
      <c r="F175" s="649"/>
      <c r="G175" s="649"/>
      <c r="H175" s="650"/>
      <c r="I175" s="426"/>
      <c r="J175" s="427"/>
      <c r="K175" s="433"/>
      <c r="L175" s="429" t="s">
        <v>547</v>
      </c>
      <c r="M175" s="430"/>
      <c r="N175" s="431"/>
      <c r="O175" s="431"/>
      <c r="P175" s="432"/>
    </row>
    <row r="176" spans="1:16" ht="51.95" customHeight="1" x14ac:dyDescent="0.15">
      <c r="A176" s="369">
        <v>168</v>
      </c>
      <c r="B176" s="425"/>
      <c r="C176" s="648"/>
      <c r="D176" s="649"/>
      <c r="E176" s="649"/>
      <c r="F176" s="649"/>
      <c r="G176" s="649"/>
      <c r="H176" s="650"/>
      <c r="I176" s="426"/>
      <c r="J176" s="427"/>
      <c r="K176" s="433"/>
      <c r="L176" s="429" t="s">
        <v>547</v>
      </c>
      <c r="M176" s="430"/>
      <c r="N176" s="431"/>
      <c r="O176" s="431"/>
      <c r="P176" s="432"/>
    </row>
    <row r="177" spans="1:16" ht="51.95" customHeight="1" x14ac:dyDescent="0.15">
      <c r="A177" s="369">
        <v>169</v>
      </c>
      <c r="B177" s="425"/>
      <c r="C177" s="648"/>
      <c r="D177" s="649"/>
      <c r="E177" s="649"/>
      <c r="F177" s="649"/>
      <c r="G177" s="649"/>
      <c r="H177" s="650"/>
      <c r="I177" s="426"/>
      <c r="J177" s="427"/>
      <c r="K177" s="433"/>
      <c r="L177" s="429" t="s">
        <v>547</v>
      </c>
      <c r="M177" s="430"/>
      <c r="N177" s="431"/>
      <c r="O177" s="431"/>
      <c r="P177" s="432"/>
    </row>
    <row r="178" spans="1:16" ht="51.95" customHeight="1" x14ac:dyDescent="0.15">
      <c r="A178" s="369">
        <v>170</v>
      </c>
      <c r="B178" s="425"/>
      <c r="C178" s="648"/>
      <c r="D178" s="649"/>
      <c r="E178" s="649"/>
      <c r="F178" s="649"/>
      <c r="G178" s="649"/>
      <c r="H178" s="650"/>
      <c r="I178" s="426"/>
      <c r="J178" s="427"/>
      <c r="K178" s="433"/>
      <c r="L178" s="429" t="s">
        <v>547</v>
      </c>
      <c r="M178" s="430"/>
      <c r="N178" s="431"/>
      <c r="O178" s="431"/>
      <c r="P178" s="432"/>
    </row>
    <row r="179" spans="1:16" ht="51.95" customHeight="1" x14ac:dyDescent="0.15">
      <c r="A179" s="369">
        <v>171</v>
      </c>
      <c r="B179" s="425"/>
      <c r="C179" s="648"/>
      <c r="D179" s="649"/>
      <c r="E179" s="649"/>
      <c r="F179" s="649"/>
      <c r="G179" s="649"/>
      <c r="H179" s="650"/>
      <c r="I179" s="426"/>
      <c r="J179" s="427"/>
      <c r="K179" s="433"/>
      <c r="L179" s="429" t="s">
        <v>547</v>
      </c>
      <c r="M179" s="430"/>
      <c r="N179" s="431"/>
      <c r="O179" s="431"/>
      <c r="P179" s="432"/>
    </row>
    <row r="180" spans="1:16" ht="51.95" customHeight="1" x14ac:dyDescent="0.15">
      <c r="A180" s="369">
        <v>172</v>
      </c>
      <c r="B180" s="425"/>
      <c r="C180" s="648"/>
      <c r="D180" s="649"/>
      <c r="E180" s="649"/>
      <c r="F180" s="649"/>
      <c r="G180" s="649"/>
      <c r="H180" s="650"/>
      <c r="I180" s="426"/>
      <c r="J180" s="427"/>
      <c r="K180" s="433"/>
      <c r="L180" s="429" t="s">
        <v>547</v>
      </c>
      <c r="M180" s="430"/>
      <c r="N180" s="431"/>
      <c r="O180" s="431"/>
      <c r="P180" s="432"/>
    </row>
    <row r="181" spans="1:16" ht="51.95" customHeight="1" x14ac:dyDescent="0.15">
      <c r="A181" s="369">
        <v>173</v>
      </c>
      <c r="B181" s="425"/>
      <c r="C181" s="648"/>
      <c r="D181" s="649"/>
      <c r="E181" s="649"/>
      <c r="F181" s="649"/>
      <c r="G181" s="649"/>
      <c r="H181" s="650"/>
      <c r="I181" s="426"/>
      <c r="J181" s="427"/>
      <c r="K181" s="433"/>
      <c r="L181" s="429" t="s">
        <v>547</v>
      </c>
      <c r="M181" s="430"/>
      <c r="N181" s="431"/>
      <c r="O181" s="431"/>
      <c r="P181" s="432"/>
    </row>
    <row r="182" spans="1:16" ht="51.95" customHeight="1" x14ac:dyDescent="0.15">
      <c r="A182" s="369">
        <v>174</v>
      </c>
      <c r="B182" s="425"/>
      <c r="C182" s="648"/>
      <c r="D182" s="649"/>
      <c r="E182" s="649"/>
      <c r="F182" s="649"/>
      <c r="G182" s="649"/>
      <c r="H182" s="650"/>
      <c r="I182" s="426"/>
      <c r="J182" s="427"/>
      <c r="K182" s="433"/>
      <c r="L182" s="429" t="s">
        <v>547</v>
      </c>
      <c r="M182" s="430"/>
      <c r="N182" s="431"/>
      <c r="O182" s="431"/>
      <c r="P182" s="432"/>
    </row>
    <row r="183" spans="1:16" ht="51.95" customHeight="1" x14ac:dyDescent="0.15">
      <c r="A183" s="369">
        <v>175</v>
      </c>
      <c r="B183" s="425"/>
      <c r="C183" s="648"/>
      <c r="D183" s="649"/>
      <c r="E183" s="649"/>
      <c r="F183" s="649"/>
      <c r="G183" s="649"/>
      <c r="H183" s="650"/>
      <c r="I183" s="426"/>
      <c r="J183" s="427"/>
      <c r="K183" s="433"/>
      <c r="L183" s="429" t="s">
        <v>547</v>
      </c>
      <c r="M183" s="430"/>
      <c r="N183" s="431"/>
      <c r="O183" s="431"/>
      <c r="P183" s="432"/>
    </row>
    <row r="184" spans="1:16" ht="51.95" customHeight="1" x14ac:dyDescent="0.15">
      <c r="A184" s="369">
        <v>176</v>
      </c>
      <c r="B184" s="425"/>
      <c r="C184" s="648"/>
      <c r="D184" s="649"/>
      <c r="E184" s="649"/>
      <c r="F184" s="649"/>
      <c r="G184" s="649"/>
      <c r="H184" s="650"/>
      <c r="I184" s="426"/>
      <c r="J184" s="427"/>
      <c r="K184" s="433"/>
      <c r="L184" s="429" t="s">
        <v>547</v>
      </c>
      <c r="M184" s="430"/>
      <c r="N184" s="431"/>
      <c r="O184" s="431"/>
      <c r="P184" s="432"/>
    </row>
    <row r="185" spans="1:16" ht="51.95" customHeight="1" x14ac:dyDescent="0.15">
      <c r="A185" s="369">
        <v>177</v>
      </c>
      <c r="B185" s="425"/>
      <c r="C185" s="648"/>
      <c r="D185" s="649"/>
      <c r="E185" s="649"/>
      <c r="F185" s="649"/>
      <c r="G185" s="649"/>
      <c r="H185" s="650"/>
      <c r="I185" s="426"/>
      <c r="J185" s="427"/>
      <c r="K185" s="433"/>
      <c r="L185" s="429" t="s">
        <v>547</v>
      </c>
      <c r="M185" s="430"/>
      <c r="N185" s="431"/>
      <c r="O185" s="431"/>
      <c r="P185" s="432"/>
    </row>
    <row r="186" spans="1:16" ht="51.95" customHeight="1" x14ac:dyDescent="0.15">
      <c r="A186" s="369">
        <v>178</v>
      </c>
      <c r="B186" s="425"/>
      <c r="C186" s="648"/>
      <c r="D186" s="649"/>
      <c r="E186" s="649"/>
      <c r="F186" s="649"/>
      <c r="G186" s="649"/>
      <c r="H186" s="650"/>
      <c r="I186" s="426"/>
      <c r="J186" s="427"/>
      <c r="K186" s="433"/>
      <c r="L186" s="429" t="s">
        <v>547</v>
      </c>
      <c r="M186" s="430"/>
      <c r="N186" s="431"/>
      <c r="O186" s="431"/>
      <c r="P186" s="432"/>
    </row>
    <row r="187" spans="1:16" ht="51.95" customHeight="1" x14ac:dyDescent="0.15">
      <c r="A187" s="369">
        <v>179</v>
      </c>
      <c r="B187" s="425"/>
      <c r="C187" s="648"/>
      <c r="D187" s="649"/>
      <c r="E187" s="649"/>
      <c r="F187" s="649"/>
      <c r="G187" s="649"/>
      <c r="H187" s="650"/>
      <c r="I187" s="426"/>
      <c r="J187" s="427"/>
      <c r="K187" s="433"/>
      <c r="L187" s="429" t="s">
        <v>547</v>
      </c>
      <c r="M187" s="430"/>
      <c r="N187" s="431"/>
      <c r="O187" s="431"/>
      <c r="P187" s="432"/>
    </row>
    <row r="188" spans="1:16" ht="51.95" customHeight="1" x14ac:dyDescent="0.15">
      <c r="A188" s="369">
        <v>180</v>
      </c>
      <c r="B188" s="425"/>
      <c r="C188" s="648"/>
      <c r="D188" s="649"/>
      <c r="E188" s="649"/>
      <c r="F188" s="649"/>
      <c r="G188" s="649"/>
      <c r="H188" s="650"/>
      <c r="I188" s="426"/>
      <c r="J188" s="427"/>
      <c r="K188" s="433"/>
      <c r="L188" s="429" t="s">
        <v>547</v>
      </c>
      <c r="M188" s="430"/>
      <c r="N188" s="431"/>
      <c r="O188" s="431"/>
      <c r="P188" s="432"/>
    </row>
    <row r="189" spans="1:16" ht="51.95" customHeight="1" x14ac:dyDescent="0.15">
      <c r="A189" s="369">
        <v>181</v>
      </c>
      <c r="B189" s="425"/>
      <c r="C189" s="648"/>
      <c r="D189" s="649"/>
      <c r="E189" s="649"/>
      <c r="F189" s="649"/>
      <c r="G189" s="649"/>
      <c r="H189" s="650"/>
      <c r="I189" s="426"/>
      <c r="J189" s="427"/>
      <c r="K189" s="433"/>
      <c r="L189" s="429" t="s">
        <v>547</v>
      </c>
      <c r="M189" s="430"/>
      <c r="N189" s="431"/>
      <c r="O189" s="431"/>
      <c r="P189" s="432"/>
    </row>
    <row r="190" spans="1:16" ht="51.95" customHeight="1" x14ac:dyDescent="0.15">
      <c r="A190" s="369">
        <v>182</v>
      </c>
      <c r="B190" s="425"/>
      <c r="C190" s="648"/>
      <c r="D190" s="649"/>
      <c r="E190" s="649"/>
      <c r="F190" s="649"/>
      <c r="G190" s="649"/>
      <c r="H190" s="650"/>
      <c r="I190" s="426"/>
      <c r="J190" s="427"/>
      <c r="K190" s="433"/>
      <c r="L190" s="429" t="s">
        <v>547</v>
      </c>
      <c r="M190" s="430"/>
      <c r="N190" s="431"/>
      <c r="O190" s="431"/>
      <c r="P190" s="432"/>
    </row>
    <row r="191" spans="1:16" ht="51.95" customHeight="1" x14ac:dyDescent="0.15">
      <c r="A191" s="369">
        <v>183</v>
      </c>
      <c r="B191" s="425"/>
      <c r="C191" s="648"/>
      <c r="D191" s="649"/>
      <c r="E191" s="649"/>
      <c r="F191" s="649"/>
      <c r="G191" s="649"/>
      <c r="H191" s="650"/>
      <c r="I191" s="426"/>
      <c r="J191" s="427"/>
      <c r="K191" s="433"/>
      <c r="L191" s="429" t="s">
        <v>547</v>
      </c>
      <c r="M191" s="430"/>
      <c r="N191" s="431"/>
      <c r="O191" s="431"/>
      <c r="P191" s="432"/>
    </row>
    <row r="192" spans="1:16" ht="51.95" customHeight="1" x14ac:dyDescent="0.15">
      <c r="A192" s="369">
        <v>184</v>
      </c>
      <c r="B192" s="425"/>
      <c r="C192" s="648"/>
      <c r="D192" s="649"/>
      <c r="E192" s="649"/>
      <c r="F192" s="649"/>
      <c r="G192" s="649"/>
      <c r="H192" s="650"/>
      <c r="I192" s="426"/>
      <c r="J192" s="427"/>
      <c r="K192" s="433"/>
      <c r="L192" s="429" t="s">
        <v>547</v>
      </c>
      <c r="M192" s="430"/>
      <c r="N192" s="431"/>
      <c r="O192" s="431"/>
      <c r="P192" s="432"/>
    </row>
    <row r="193" spans="1:16" ht="51.95" customHeight="1" x14ac:dyDescent="0.15">
      <c r="A193" s="369">
        <v>185</v>
      </c>
      <c r="B193" s="425"/>
      <c r="C193" s="648"/>
      <c r="D193" s="649"/>
      <c r="E193" s="649"/>
      <c r="F193" s="649"/>
      <c r="G193" s="649"/>
      <c r="H193" s="650"/>
      <c r="I193" s="426"/>
      <c r="J193" s="427"/>
      <c r="K193" s="433"/>
      <c r="L193" s="429" t="s">
        <v>547</v>
      </c>
      <c r="M193" s="430"/>
      <c r="N193" s="431"/>
      <c r="O193" s="431"/>
      <c r="P193" s="432"/>
    </row>
    <row r="194" spans="1:16" ht="51.95" customHeight="1" x14ac:dyDescent="0.15">
      <c r="A194" s="369">
        <v>186</v>
      </c>
      <c r="B194" s="425"/>
      <c r="C194" s="648"/>
      <c r="D194" s="649"/>
      <c r="E194" s="649"/>
      <c r="F194" s="649"/>
      <c r="G194" s="649"/>
      <c r="H194" s="650"/>
      <c r="I194" s="426"/>
      <c r="J194" s="427"/>
      <c r="K194" s="433"/>
      <c r="L194" s="429" t="s">
        <v>547</v>
      </c>
      <c r="M194" s="430"/>
      <c r="N194" s="431"/>
      <c r="O194" s="431"/>
      <c r="P194" s="432"/>
    </row>
    <row r="195" spans="1:16" ht="51.95" customHeight="1" x14ac:dyDescent="0.15">
      <c r="A195" s="369">
        <v>187</v>
      </c>
      <c r="B195" s="425"/>
      <c r="C195" s="648"/>
      <c r="D195" s="649"/>
      <c r="E195" s="649"/>
      <c r="F195" s="649"/>
      <c r="G195" s="649"/>
      <c r="H195" s="650"/>
      <c r="I195" s="426"/>
      <c r="J195" s="427"/>
      <c r="K195" s="433"/>
      <c r="L195" s="429" t="s">
        <v>547</v>
      </c>
      <c r="M195" s="430"/>
      <c r="N195" s="431"/>
      <c r="O195" s="431"/>
      <c r="P195" s="432"/>
    </row>
    <row r="196" spans="1:16" ht="51.95" customHeight="1" x14ac:dyDescent="0.15">
      <c r="A196" s="369">
        <v>188</v>
      </c>
      <c r="B196" s="425"/>
      <c r="C196" s="648"/>
      <c r="D196" s="649"/>
      <c r="E196" s="649"/>
      <c r="F196" s="649"/>
      <c r="G196" s="649"/>
      <c r="H196" s="650"/>
      <c r="I196" s="426"/>
      <c r="J196" s="427"/>
      <c r="K196" s="433"/>
      <c r="L196" s="429" t="s">
        <v>547</v>
      </c>
      <c r="M196" s="430"/>
      <c r="N196" s="431"/>
      <c r="O196" s="431"/>
      <c r="P196" s="432"/>
    </row>
    <row r="197" spans="1:16" ht="51.95" customHeight="1" x14ac:dyDescent="0.15">
      <c r="A197" s="369">
        <v>189</v>
      </c>
      <c r="B197" s="425"/>
      <c r="C197" s="648"/>
      <c r="D197" s="649"/>
      <c r="E197" s="649"/>
      <c r="F197" s="649"/>
      <c r="G197" s="649"/>
      <c r="H197" s="650"/>
      <c r="I197" s="426"/>
      <c r="J197" s="427"/>
      <c r="K197" s="433"/>
      <c r="L197" s="429" t="s">
        <v>547</v>
      </c>
      <c r="M197" s="430"/>
      <c r="N197" s="431"/>
      <c r="O197" s="431"/>
      <c r="P197" s="432"/>
    </row>
    <row r="198" spans="1:16" ht="51.95" customHeight="1" x14ac:dyDescent="0.15">
      <c r="A198" s="369">
        <v>190</v>
      </c>
      <c r="B198" s="425"/>
      <c r="C198" s="648"/>
      <c r="D198" s="649"/>
      <c r="E198" s="649"/>
      <c r="F198" s="649"/>
      <c r="G198" s="649"/>
      <c r="H198" s="650"/>
      <c r="I198" s="426"/>
      <c r="J198" s="427"/>
      <c r="K198" s="433"/>
      <c r="L198" s="429" t="s">
        <v>547</v>
      </c>
      <c r="M198" s="430"/>
      <c r="N198" s="431"/>
      <c r="O198" s="431"/>
      <c r="P198" s="432"/>
    </row>
    <row r="199" spans="1:16" ht="51.95" customHeight="1" x14ac:dyDescent="0.15">
      <c r="A199" s="369">
        <v>191</v>
      </c>
      <c r="B199" s="425"/>
      <c r="C199" s="648"/>
      <c r="D199" s="649"/>
      <c r="E199" s="649"/>
      <c r="F199" s="649"/>
      <c r="G199" s="649"/>
      <c r="H199" s="650"/>
      <c r="I199" s="426"/>
      <c r="J199" s="427"/>
      <c r="K199" s="433"/>
      <c r="L199" s="429" t="s">
        <v>547</v>
      </c>
      <c r="M199" s="430"/>
      <c r="N199" s="431"/>
      <c r="O199" s="431"/>
      <c r="P199" s="432"/>
    </row>
    <row r="200" spans="1:16" ht="51.95" customHeight="1" x14ac:dyDescent="0.15">
      <c r="A200" s="369">
        <v>192</v>
      </c>
      <c r="B200" s="425"/>
      <c r="C200" s="648"/>
      <c r="D200" s="649"/>
      <c r="E200" s="649"/>
      <c r="F200" s="649"/>
      <c r="G200" s="649"/>
      <c r="H200" s="650"/>
      <c r="I200" s="426"/>
      <c r="J200" s="427"/>
      <c r="K200" s="433"/>
      <c r="L200" s="429" t="s">
        <v>547</v>
      </c>
      <c r="M200" s="430"/>
      <c r="N200" s="431"/>
      <c r="O200" s="431"/>
      <c r="P200" s="432"/>
    </row>
    <row r="201" spans="1:16" ht="51.95" customHeight="1" x14ac:dyDescent="0.15">
      <c r="A201" s="369">
        <v>193</v>
      </c>
      <c r="B201" s="425"/>
      <c r="C201" s="648"/>
      <c r="D201" s="649"/>
      <c r="E201" s="649"/>
      <c r="F201" s="649"/>
      <c r="G201" s="649"/>
      <c r="H201" s="650"/>
      <c r="I201" s="426"/>
      <c r="J201" s="427"/>
      <c r="K201" s="433"/>
      <c r="L201" s="429" t="s">
        <v>547</v>
      </c>
      <c r="M201" s="430"/>
      <c r="N201" s="431"/>
      <c r="O201" s="431"/>
      <c r="P201" s="432"/>
    </row>
    <row r="202" spans="1:16" ht="51.95" customHeight="1" x14ac:dyDescent="0.15">
      <c r="A202" s="369">
        <v>194</v>
      </c>
      <c r="B202" s="425"/>
      <c r="C202" s="648"/>
      <c r="D202" s="649"/>
      <c r="E202" s="649"/>
      <c r="F202" s="649"/>
      <c r="G202" s="649"/>
      <c r="H202" s="650"/>
      <c r="I202" s="426"/>
      <c r="J202" s="427"/>
      <c r="K202" s="433"/>
      <c r="L202" s="429" t="s">
        <v>547</v>
      </c>
      <c r="M202" s="430"/>
      <c r="N202" s="431"/>
      <c r="O202" s="431"/>
      <c r="P202" s="432"/>
    </row>
    <row r="203" spans="1:16" ht="51.95" customHeight="1" x14ac:dyDescent="0.15">
      <c r="A203" s="369">
        <v>195</v>
      </c>
      <c r="B203" s="425"/>
      <c r="C203" s="648"/>
      <c r="D203" s="649"/>
      <c r="E203" s="649"/>
      <c r="F203" s="649"/>
      <c r="G203" s="649"/>
      <c r="H203" s="650"/>
      <c r="I203" s="426"/>
      <c r="J203" s="427"/>
      <c r="K203" s="433"/>
      <c r="L203" s="429" t="s">
        <v>547</v>
      </c>
      <c r="M203" s="430"/>
      <c r="N203" s="431"/>
      <c r="O203" s="431"/>
      <c r="P203" s="432"/>
    </row>
    <row r="204" spans="1:16" ht="51.95" customHeight="1" x14ac:dyDescent="0.15">
      <c r="A204" s="369">
        <v>196</v>
      </c>
      <c r="B204" s="425"/>
      <c r="C204" s="648"/>
      <c r="D204" s="649"/>
      <c r="E204" s="649"/>
      <c r="F204" s="649"/>
      <c r="G204" s="649"/>
      <c r="H204" s="650"/>
      <c r="I204" s="426"/>
      <c r="J204" s="427"/>
      <c r="K204" s="433"/>
      <c r="L204" s="429" t="s">
        <v>547</v>
      </c>
      <c r="M204" s="430"/>
      <c r="N204" s="431"/>
      <c r="O204" s="431"/>
      <c r="P204" s="432"/>
    </row>
    <row r="205" spans="1:16" ht="51.95" customHeight="1" x14ac:dyDescent="0.15">
      <c r="A205" s="369">
        <v>197</v>
      </c>
      <c r="B205" s="425"/>
      <c r="C205" s="648"/>
      <c r="D205" s="649"/>
      <c r="E205" s="649"/>
      <c r="F205" s="649"/>
      <c r="G205" s="649"/>
      <c r="H205" s="650"/>
      <c r="I205" s="426"/>
      <c r="J205" s="427"/>
      <c r="K205" s="433"/>
      <c r="L205" s="429" t="s">
        <v>547</v>
      </c>
      <c r="M205" s="430"/>
      <c r="N205" s="431"/>
      <c r="O205" s="431"/>
      <c r="P205" s="432"/>
    </row>
    <row r="206" spans="1:16" ht="51.95" customHeight="1" x14ac:dyDescent="0.15">
      <c r="A206" s="369">
        <v>198</v>
      </c>
      <c r="B206" s="425"/>
      <c r="C206" s="648"/>
      <c r="D206" s="649"/>
      <c r="E206" s="649"/>
      <c r="F206" s="649"/>
      <c r="G206" s="649"/>
      <c r="H206" s="650"/>
      <c r="I206" s="426"/>
      <c r="J206" s="427"/>
      <c r="K206" s="433"/>
      <c r="L206" s="429" t="s">
        <v>547</v>
      </c>
      <c r="M206" s="430"/>
      <c r="N206" s="431"/>
      <c r="O206" s="431"/>
      <c r="P206" s="432"/>
    </row>
    <row r="207" spans="1:16" ht="51.95" customHeight="1" x14ac:dyDescent="0.15">
      <c r="A207" s="369">
        <v>199</v>
      </c>
      <c r="B207" s="425"/>
      <c r="C207" s="648"/>
      <c r="D207" s="649"/>
      <c r="E207" s="649"/>
      <c r="F207" s="649"/>
      <c r="G207" s="649"/>
      <c r="H207" s="650"/>
      <c r="I207" s="426"/>
      <c r="J207" s="427"/>
      <c r="K207" s="433"/>
      <c r="L207" s="429" t="s">
        <v>547</v>
      </c>
      <c r="M207" s="430"/>
      <c r="N207" s="431"/>
      <c r="O207" s="431"/>
      <c r="P207" s="432"/>
    </row>
    <row r="208" spans="1:16" ht="51.95" customHeight="1" x14ac:dyDescent="0.15">
      <c r="A208" s="369">
        <v>200</v>
      </c>
      <c r="B208" s="425"/>
      <c r="C208" s="648"/>
      <c r="D208" s="649"/>
      <c r="E208" s="649"/>
      <c r="F208" s="649"/>
      <c r="G208" s="649"/>
      <c r="H208" s="650"/>
      <c r="I208" s="426"/>
      <c r="J208" s="427"/>
      <c r="K208" s="433"/>
      <c r="L208" s="429" t="s">
        <v>547</v>
      </c>
      <c r="M208" s="430"/>
      <c r="N208" s="431"/>
      <c r="O208" s="431"/>
      <c r="P208" s="432"/>
    </row>
    <row r="209" spans="1:16" ht="51.95" customHeight="1" x14ac:dyDescent="0.15">
      <c r="A209" s="369">
        <v>201</v>
      </c>
      <c r="B209" s="425"/>
      <c r="C209" s="648"/>
      <c r="D209" s="649"/>
      <c r="E209" s="649"/>
      <c r="F209" s="649"/>
      <c r="G209" s="649"/>
      <c r="H209" s="650"/>
      <c r="I209" s="426"/>
      <c r="J209" s="427"/>
      <c r="K209" s="433"/>
      <c r="L209" s="429" t="s">
        <v>547</v>
      </c>
      <c r="M209" s="430"/>
      <c r="N209" s="431"/>
      <c r="O209" s="431"/>
      <c r="P209" s="432"/>
    </row>
    <row r="210" spans="1:16" ht="51.95" customHeight="1" x14ac:dyDescent="0.15">
      <c r="A210" s="369">
        <v>202</v>
      </c>
      <c r="B210" s="425"/>
      <c r="C210" s="648"/>
      <c r="D210" s="649"/>
      <c r="E210" s="649"/>
      <c r="F210" s="649"/>
      <c r="G210" s="649"/>
      <c r="H210" s="650"/>
      <c r="I210" s="426"/>
      <c r="J210" s="427"/>
      <c r="K210" s="433"/>
      <c r="L210" s="429" t="s">
        <v>547</v>
      </c>
      <c r="M210" s="430"/>
      <c r="N210" s="431"/>
      <c r="O210" s="431"/>
      <c r="P210" s="432"/>
    </row>
    <row r="211" spans="1:16" ht="51.95" customHeight="1" x14ac:dyDescent="0.15">
      <c r="A211" s="369">
        <v>203</v>
      </c>
      <c r="B211" s="425"/>
      <c r="C211" s="648"/>
      <c r="D211" s="649"/>
      <c r="E211" s="649"/>
      <c r="F211" s="649"/>
      <c r="G211" s="649"/>
      <c r="H211" s="650"/>
      <c r="I211" s="426"/>
      <c r="J211" s="427"/>
      <c r="K211" s="433"/>
      <c r="L211" s="429" t="s">
        <v>547</v>
      </c>
      <c r="M211" s="430"/>
      <c r="N211" s="431"/>
      <c r="O211" s="431"/>
      <c r="P211" s="432"/>
    </row>
    <row r="212" spans="1:16" ht="51.95" customHeight="1" x14ac:dyDescent="0.15">
      <c r="A212" s="369">
        <v>204</v>
      </c>
      <c r="B212" s="425"/>
      <c r="C212" s="648"/>
      <c r="D212" s="649"/>
      <c r="E212" s="649"/>
      <c r="F212" s="649"/>
      <c r="G212" s="649"/>
      <c r="H212" s="650"/>
      <c r="I212" s="426"/>
      <c r="J212" s="427"/>
      <c r="K212" s="433"/>
      <c r="L212" s="429" t="s">
        <v>547</v>
      </c>
      <c r="M212" s="430"/>
      <c r="N212" s="431"/>
      <c r="O212" s="431"/>
      <c r="P212" s="432"/>
    </row>
    <row r="213" spans="1:16" ht="51.95" customHeight="1" x14ac:dyDescent="0.15">
      <c r="A213" s="369">
        <v>205</v>
      </c>
      <c r="B213" s="425"/>
      <c r="C213" s="648"/>
      <c r="D213" s="649"/>
      <c r="E213" s="649"/>
      <c r="F213" s="649"/>
      <c r="G213" s="649"/>
      <c r="H213" s="650"/>
      <c r="I213" s="426"/>
      <c r="J213" s="427"/>
      <c r="K213" s="433"/>
      <c r="L213" s="429" t="s">
        <v>547</v>
      </c>
      <c r="M213" s="430"/>
      <c r="N213" s="431"/>
      <c r="O213" s="431"/>
      <c r="P213" s="432"/>
    </row>
    <row r="214" spans="1:16" ht="51.95" customHeight="1" x14ac:dyDescent="0.15">
      <c r="A214" s="369">
        <v>206</v>
      </c>
      <c r="B214" s="425"/>
      <c r="C214" s="648"/>
      <c r="D214" s="649"/>
      <c r="E214" s="649"/>
      <c r="F214" s="649"/>
      <c r="G214" s="649"/>
      <c r="H214" s="650"/>
      <c r="I214" s="426"/>
      <c r="J214" s="427"/>
      <c r="K214" s="433"/>
      <c r="L214" s="429" t="s">
        <v>547</v>
      </c>
      <c r="M214" s="430"/>
      <c r="N214" s="431"/>
      <c r="O214" s="431"/>
      <c r="P214" s="432"/>
    </row>
    <row r="215" spans="1:16" ht="51.95" customHeight="1" x14ac:dyDescent="0.15">
      <c r="A215" s="369">
        <v>207</v>
      </c>
      <c r="B215" s="425"/>
      <c r="C215" s="648"/>
      <c r="D215" s="649"/>
      <c r="E215" s="649"/>
      <c r="F215" s="649"/>
      <c r="G215" s="649"/>
      <c r="H215" s="650"/>
      <c r="I215" s="426"/>
      <c r="J215" s="427"/>
      <c r="K215" s="433"/>
      <c r="L215" s="429" t="s">
        <v>547</v>
      </c>
      <c r="M215" s="430"/>
      <c r="N215" s="431"/>
      <c r="O215" s="431"/>
      <c r="P215" s="432"/>
    </row>
    <row r="216" spans="1:16" ht="51.95" customHeight="1" x14ac:dyDescent="0.15">
      <c r="A216" s="369">
        <v>208</v>
      </c>
      <c r="B216" s="425"/>
      <c r="C216" s="648"/>
      <c r="D216" s="649"/>
      <c r="E216" s="649"/>
      <c r="F216" s="649"/>
      <c r="G216" s="649"/>
      <c r="H216" s="650"/>
      <c r="I216" s="426"/>
      <c r="J216" s="427"/>
      <c r="K216" s="433"/>
      <c r="L216" s="429" t="s">
        <v>547</v>
      </c>
      <c r="M216" s="430"/>
      <c r="N216" s="431"/>
      <c r="O216" s="431"/>
      <c r="P216" s="432"/>
    </row>
    <row r="217" spans="1:16" ht="51.95" customHeight="1" x14ac:dyDescent="0.15">
      <c r="A217" s="369">
        <v>209</v>
      </c>
      <c r="B217" s="425"/>
      <c r="C217" s="648"/>
      <c r="D217" s="649"/>
      <c r="E217" s="649"/>
      <c r="F217" s="649"/>
      <c r="G217" s="649"/>
      <c r="H217" s="650"/>
      <c r="I217" s="426"/>
      <c r="J217" s="427"/>
      <c r="K217" s="433"/>
      <c r="L217" s="429" t="s">
        <v>547</v>
      </c>
      <c r="M217" s="430"/>
      <c r="N217" s="431"/>
      <c r="O217" s="431"/>
      <c r="P217" s="432"/>
    </row>
    <row r="218" spans="1:16" ht="51.95" customHeight="1" x14ac:dyDescent="0.15">
      <c r="A218" s="369">
        <v>210</v>
      </c>
      <c r="B218" s="425"/>
      <c r="C218" s="648"/>
      <c r="D218" s="649"/>
      <c r="E218" s="649"/>
      <c r="F218" s="649"/>
      <c r="G218" s="649"/>
      <c r="H218" s="650"/>
      <c r="I218" s="426"/>
      <c r="J218" s="427"/>
      <c r="K218" s="433"/>
      <c r="L218" s="429" t="s">
        <v>547</v>
      </c>
      <c r="M218" s="430"/>
      <c r="N218" s="431"/>
      <c r="O218" s="431"/>
      <c r="P218" s="432"/>
    </row>
    <row r="219" spans="1:16" ht="51.95" customHeight="1" x14ac:dyDescent="0.15">
      <c r="A219" s="369">
        <v>211</v>
      </c>
      <c r="B219" s="425"/>
      <c r="C219" s="648"/>
      <c r="D219" s="649"/>
      <c r="E219" s="649"/>
      <c r="F219" s="649"/>
      <c r="G219" s="649"/>
      <c r="H219" s="650"/>
      <c r="I219" s="426"/>
      <c r="J219" s="427"/>
      <c r="K219" s="433"/>
      <c r="L219" s="429" t="s">
        <v>547</v>
      </c>
      <c r="M219" s="430"/>
      <c r="N219" s="431"/>
      <c r="O219" s="431"/>
      <c r="P219" s="432"/>
    </row>
    <row r="220" spans="1:16" ht="51.95" customHeight="1" x14ac:dyDescent="0.15">
      <c r="A220" s="369">
        <v>212</v>
      </c>
      <c r="B220" s="425"/>
      <c r="C220" s="648"/>
      <c r="D220" s="649"/>
      <c r="E220" s="649"/>
      <c r="F220" s="649"/>
      <c r="G220" s="649"/>
      <c r="H220" s="650"/>
      <c r="I220" s="426"/>
      <c r="J220" s="427"/>
      <c r="K220" s="433"/>
      <c r="L220" s="429" t="s">
        <v>547</v>
      </c>
      <c r="M220" s="430"/>
      <c r="N220" s="431"/>
      <c r="O220" s="431"/>
      <c r="P220" s="432"/>
    </row>
    <row r="221" spans="1:16" ht="51.95" customHeight="1" x14ac:dyDescent="0.15">
      <c r="A221" s="369">
        <v>213</v>
      </c>
      <c r="B221" s="425"/>
      <c r="C221" s="648"/>
      <c r="D221" s="649"/>
      <c r="E221" s="649"/>
      <c r="F221" s="649"/>
      <c r="G221" s="649"/>
      <c r="H221" s="650"/>
      <c r="I221" s="426"/>
      <c r="J221" s="427"/>
      <c r="K221" s="433"/>
      <c r="L221" s="429" t="s">
        <v>547</v>
      </c>
      <c r="M221" s="430"/>
      <c r="N221" s="431"/>
      <c r="O221" s="431"/>
      <c r="P221" s="432"/>
    </row>
    <row r="222" spans="1:16" ht="51.95" customHeight="1" x14ac:dyDescent="0.15">
      <c r="A222" s="369">
        <v>214</v>
      </c>
      <c r="B222" s="425"/>
      <c r="C222" s="648"/>
      <c r="D222" s="649"/>
      <c r="E222" s="649"/>
      <c r="F222" s="649"/>
      <c r="G222" s="649"/>
      <c r="H222" s="650"/>
      <c r="I222" s="426"/>
      <c r="J222" s="427"/>
      <c r="K222" s="433"/>
      <c r="L222" s="429" t="s">
        <v>547</v>
      </c>
      <c r="M222" s="430"/>
      <c r="N222" s="431"/>
      <c r="O222" s="431"/>
      <c r="P222" s="432"/>
    </row>
    <row r="223" spans="1:16" ht="51.95" customHeight="1" x14ac:dyDescent="0.15">
      <c r="A223" s="369">
        <v>215</v>
      </c>
      <c r="B223" s="425"/>
      <c r="C223" s="648"/>
      <c r="D223" s="649"/>
      <c r="E223" s="649"/>
      <c r="F223" s="649"/>
      <c r="G223" s="649"/>
      <c r="H223" s="650"/>
      <c r="I223" s="426"/>
      <c r="J223" s="427"/>
      <c r="K223" s="433"/>
      <c r="L223" s="429" t="s">
        <v>547</v>
      </c>
      <c r="M223" s="430"/>
      <c r="N223" s="431"/>
      <c r="O223" s="431"/>
      <c r="P223" s="432"/>
    </row>
    <row r="224" spans="1:16" ht="51.95" customHeight="1" x14ac:dyDescent="0.15">
      <c r="A224" s="369">
        <v>216</v>
      </c>
      <c r="B224" s="425"/>
      <c r="C224" s="648"/>
      <c r="D224" s="649"/>
      <c r="E224" s="649"/>
      <c r="F224" s="649"/>
      <c r="G224" s="649"/>
      <c r="H224" s="650"/>
      <c r="I224" s="426"/>
      <c r="J224" s="427"/>
      <c r="K224" s="433"/>
      <c r="L224" s="429" t="s">
        <v>547</v>
      </c>
      <c r="M224" s="430"/>
      <c r="N224" s="431"/>
      <c r="O224" s="431"/>
      <c r="P224" s="432"/>
    </row>
    <row r="225" spans="1:16" ht="51.95" customHeight="1" x14ac:dyDescent="0.15">
      <c r="A225" s="369">
        <v>217</v>
      </c>
      <c r="B225" s="425"/>
      <c r="C225" s="648"/>
      <c r="D225" s="649"/>
      <c r="E225" s="649"/>
      <c r="F225" s="649"/>
      <c r="G225" s="649"/>
      <c r="H225" s="650"/>
      <c r="I225" s="426"/>
      <c r="J225" s="427"/>
      <c r="K225" s="433"/>
      <c r="L225" s="429" t="s">
        <v>547</v>
      </c>
      <c r="M225" s="430"/>
      <c r="N225" s="431"/>
      <c r="O225" s="431"/>
      <c r="P225" s="432"/>
    </row>
    <row r="226" spans="1:16" ht="51.95" customHeight="1" x14ac:dyDescent="0.15">
      <c r="A226" s="369">
        <v>218</v>
      </c>
      <c r="B226" s="425"/>
      <c r="C226" s="648"/>
      <c r="D226" s="649"/>
      <c r="E226" s="649"/>
      <c r="F226" s="649"/>
      <c r="G226" s="649"/>
      <c r="H226" s="650"/>
      <c r="I226" s="426"/>
      <c r="J226" s="427"/>
      <c r="K226" s="433"/>
      <c r="L226" s="429" t="s">
        <v>547</v>
      </c>
      <c r="M226" s="430"/>
      <c r="N226" s="431"/>
      <c r="O226" s="431"/>
      <c r="P226" s="432"/>
    </row>
    <row r="227" spans="1:16" ht="51.95" customHeight="1" x14ac:dyDescent="0.15">
      <c r="A227" s="369">
        <v>219</v>
      </c>
      <c r="B227" s="425"/>
      <c r="C227" s="648"/>
      <c r="D227" s="649"/>
      <c r="E227" s="649"/>
      <c r="F227" s="649"/>
      <c r="G227" s="649"/>
      <c r="H227" s="650"/>
      <c r="I227" s="426"/>
      <c r="J227" s="427"/>
      <c r="K227" s="433"/>
      <c r="L227" s="429" t="s">
        <v>547</v>
      </c>
      <c r="M227" s="430"/>
      <c r="N227" s="431"/>
      <c r="O227" s="431"/>
      <c r="P227" s="432"/>
    </row>
    <row r="228" spans="1:16" ht="51.95" customHeight="1" x14ac:dyDescent="0.15">
      <c r="A228" s="369">
        <v>220</v>
      </c>
      <c r="B228" s="425"/>
      <c r="C228" s="648"/>
      <c r="D228" s="649"/>
      <c r="E228" s="649"/>
      <c r="F228" s="649"/>
      <c r="G228" s="649"/>
      <c r="H228" s="650"/>
      <c r="I228" s="426"/>
      <c r="J228" s="427"/>
      <c r="K228" s="433"/>
      <c r="L228" s="429" t="s">
        <v>547</v>
      </c>
      <c r="M228" s="430"/>
      <c r="N228" s="431"/>
      <c r="O228" s="431"/>
      <c r="P228" s="432"/>
    </row>
    <row r="229" spans="1:16" ht="51.95" customHeight="1" x14ac:dyDescent="0.15">
      <c r="A229" s="369">
        <v>221</v>
      </c>
      <c r="B229" s="425"/>
      <c r="C229" s="648"/>
      <c r="D229" s="649"/>
      <c r="E229" s="649"/>
      <c r="F229" s="649"/>
      <c r="G229" s="649"/>
      <c r="H229" s="650"/>
      <c r="I229" s="426"/>
      <c r="J229" s="427"/>
      <c r="K229" s="433"/>
      <c r="L229" s="429" t="s">
        <v>547</v>
      </c>
      <c r="M229" s="430"/>
      <c r="N229" s="431"/>
      <c r="O229" s="431"/>
      <c r="P229" s="432"/>
    </row>
    <row r="230" spans="1:16" ht="51.95" customHeight="1" x14ac:dyDescent="0.15">
      <c r="A230" s="369">
        <v>222</v>
      </c>
      <c r="B230" s="425"/>
      <c r="C230" s="648"/>
      <c r="D230" s="649"/>
      <c r="E230" s="649"/>
      <c r="F230" s="649"/>
      <c r="G230" s="649"/>
      <c r="H230" s="650"/>
      <c r="I230" s="426"/>
      <c r="J230" s="427"/>
      <c r="K230" s="433"/>
      <c r="L230" s="429" t="s">
        <v>547</v>
      </c>
      <c r="M230" s="430"/>
      <c r="N230" s="431"/>
      <c r="O230" s="431"/>
      <c r="P230" s="432"/>
    </row>
    <row r="231" spans="1:16" ht="51.95" customHeight="1" x14ac:dyDescent="0.15">
      <c r="A231" s="369">
        <v>223</v>
      </c>
      <c r="B231" s="425"/>
      <c r="C231" s="648"/>
      <c r="D231" s="649"/>
      <c r="E231" s="649"/>
      <c r="F231" s="649"/>
      <c r="G231" s="649"/>
      <c r="H231" s="650"/>
      <c r="I231" s="426"/>
      <c r="J231" s="427"/>
      <c r="K231" s="433"/>
      <c r="L231" s="429" t="s">
        <v>547</v>
      </c>
      <c r="M231" s="430"/>
      <c r="N231" s="431"/>
      <c r="O231" s="431"/>
      <c r="P231" s="432"/>
    </row>
    <row r="232" spans="1:16" ht="51.95" customHeight="1" x14ac:dyDescent="0.15">
      <c r="A232" s="369">
        <v>224</v>
      </c>
      <c r="B232" s="425"/>
      <c r="C232" s="648"/>
      <c r="D232" s="649"/>
      <c r="E232" s="649"/>
      <c r="F232" s="649"/>
      <c r="G232" s="649"/>
      <c r="H232" s="650"/>
      <c r="I232" s="426"/>
      <c r="J232" s="427"/>
      <c r="K232" s="433"/>
      <c r="L232" s="429" t="s">
        <v>547</v>
      </c>
      <c r="M232" s="430"/>
      <c r="N232" s="431"/>
      <c r="O232" s="431"/>
      <c r="P232" s="432"/>
    </row>
    <row r="233" spans="1:16" ht="51.95" customHeight="1" x14ac:dyDescent="0.15">
      <c r="A233" s="369">
        <v>225</v>
      </c>
      <c r="B233" s="425"/>
      <c r="C233" s="648"/>
      <c r="D233" s="649"/>
      <c r="E233" s="649"/>
      <c r="F233" s="649"/>
      <c r="G233" s="649"/>
      <c r="H233" s="650"/>
      <c r="I233" s="426"/>
      <c r="J233" s="427"/>
      <c r="K233" s="433"/>
      <c r="L233" s="429" t="s">
        <v>547</v>
      </c>
      <c r="M233" s="430"/>
      <c r="N233" s="431"/>
      <c r="O233" s="431"/>
      <c r="P233" s="432"/>
    </row>
    <row r="234" spans="1:16" ht="51.95" customHeight="1" x14ac:dyDescent="0.15">
      <c r="A234" s="369">
        <v>226</v>
      </c>
      <c r="B234" s="425"/>
      <c r="C234" s="648"/>
      <c r="D234" s="649"/>
      <c r="E234" s="649"/>
      <c r="F234" s="649"/>
      <c r="G234" s="649"/>
      <c r="H234" s="650"/>
      <c r="I234" s="426"/>
      <c r="J234" s="427"/>
      <c r="K234" s="433"/>
      <c r="L234" s="429" t="s">
        <v>547</v>
      </c>
      <c r="M234" s="430"/>
      <c r="N234" s="431"/>
      <c r="O234" s="431"/>
      <c r="P234" s="432"/>
    </row>
    <row r="235" spans="1:16" ht="51.95" customHeight="1" x14ac:dyDescent="0.15">
      <c r="A235" s="369">
        <v>227</v>
      </c>
      <c r="B235" s="425"/>
      <c r="C235" s="648"/>
      <c r="D235" s="649"/>
      <c r="E235" s="649"/>
      <c r="F235" s="649"/>
      <c r="G235" s="649"/>
      <c r="H235" s="650"/>
      <c r="I235" s="426"/>
      <c r="J235" s="427"/>
      <c r="K235" s="433"/>
      <c r="L235" s="429" t="s">
        <v>547</v>
      </c>
      <c r="M235" s="430"/>
      <c r="N235" s="431"/>
      <c r="O235" s="431"/>
      <c r="P235" s="432"/>
    </row>
    <row r="236" spans="1:16" ht="51.95" customHeight="1" x14ac:dyDescent="0.15">
      <c r="A236" s="369">
        <v>228</v>
      </c>
      <c r="B236" s="425"/>
      <c r="C236" s="648"/>
      <c r="D236" s="649"/>
      <c r="E236" s="649"/>
      <c r="F236" s="649"/>
      <c r="G236" s="649"/>
      <c r="H236" s="650"/>
      <c r="I236" s="426"/>
      <c r="J236" s="427"/>
      <c r="K236" s="433"/>
      <c r="L236" s="429" t="s">
        <v>547</v>
      </c>
      <c r="M236" s="430"/>
      <c r="N236" s="431"/>
      <c r="O236" s="431"/>
      <c r="P236" s="432"/>
    </row>
    <row r="237" spans="1:16" ht="51.95" customHeight="1" x14ac:dyDescent="0.15">
      <c r="A237" s="369">
        <v>229</v>
      </c>
      <c r="B237" s="425"/>
      <c r="C237" s="648"/>
      <c r="D237" s="649"/>
      <c r="E237" s="649"/>
      <c r="F237" s="649"/>
      <c r="G237" s="649"/>
      <c r="H237" s="650"/>
      <c r="I237" s="426"/>
      <c r="J237" s="427"/>
      <c r="K237" s="433"/>
      <c r="L237" s="429" t="s">
        <v>547</v>
      </c>
      <c r="M237" s="430"/>
      <c r="N237" s="431"/>
      <c r="O237" s="431"/>
      <c r="P237" s="432"/>
    </row>
    <row r="238" spans="1:16" ht="51.95" customHeight="1" x14ac:dyDescent="0.15">
      <c r="A238" s="369">
        <v>230</v>
      </c>
      <c r="B238" s="425"/>
      <c r="C238" s="648"/>
      <c r="D238" s="649"/>
      <c r="E238" s="649"/>
      <c r="F238" s="649"/>
      <c r="G238" s="649"/>
      <c r="H238" s="650"/>
      <c r="I238" s="426"/>
      <c r="J238" s="427"/>
      <c r="K238" s="433"/>
      <c r="L238" s="429" t="s">
        <v>547</v>
      </c>
      <c r="M238" s="430"/>
      <c r="N238" s="431"/>
      <c r="O238" s="431"/>
      <c r="P238" s="432"/>
    </row>
    <row r="239" spans="1:16" ht="51.95" customHeight="1" x14ac:dyDescent="0.15">
      <c r="A239" s="369">
        <v>231</v>
      </c>
      <c r="B239" s="425"/>
      <c r="C239" s="648"/>
      <c r="D239" s="649"/>
      <c r="E239" s="649"/>
      <c r="F239" s="649"/>
      <c r="G239" s="649"/>
      <c r="H239" s="650"/>
      <c r="I239" s="426"/>
      <c r="J239" s="427"/>
      <c r="K239" s="433"/>
      <c r="L239" s="429" t="s">
        <v>547</v>
      </c>
      <c r="M239" s="430"/>
      <c r="N239" s="431"/>
      <c r="O239" s="431"/>
      <c r="P239" s="432"/>
    </row>
    <row r="240" spans="1:16" ht="51.95" customHeight="1" x14ac:dyDescent="0.15">
      <c r="A240" s="369">
        <v>232</v>
      </c>
      <c r="B240" s="425"/>
      <c r="C240" s="648"/>
      <c r="D240" s="649"/>
      <c r="E240" s="649"/>
      <c r="F240" s="649"/>
      <c r="G240" s="649"/>
      <c r="H240" s="650"/>
      <c r="I240" s="426"/>
      <c r="J240" s="427"/>
      <c r="K240" s="433"/>
      <c r="L240" s="429" t="s">
        <v>547</v>
      </c>
      <c r="M240" s="430"/>
      <c r="N240" s="431"/>
      <c r="O240" s="431"/>
      <c r="P240" s="432"/>
    </row>
    <row r="241" spans="1:16" ht="51.95" customHeight="1" x14ac:dyDescent="0.15">
      <c r="A241" s="369">
        <v>233</v>
      </c>
      <c r="B241" s="425"/>
      <c r="C241" s="648"/>
      <c r="D241" s="649"/>
      <c r="E241" s="649"/>
      <c r="F241" s="649"/>
      <c r="G241" s="649"/>
      <c r="H241" s="650"/>
      <c r="I241" s="426"/>
      <c r="J241" s="427"/>
      <c r="K241" s="433"/>
      <c r="L241" s="429" t="s">
        <v>547</v>
      </c>
      <c r="M241" s="430"/>
      <c r="N241" s="431"/>
      <c r="O241" s="431"/>
      <c r="P241" s="432"/>
    </row>
    <row r="242" spans="1:16" ht="51.95" customHeight="1" x14ac:dyDescent="0.15">
      <c r="A242" s="369">
        <v>234</v>
      </c>
      <c r="B242" s="425"/>
      <c r="C242" s="648"/>
      <c r="D242" s="649"/>
      <c r="E242" s="649"/>
      <c r="F242" s="649"/>
      <c r="G242" s="649"/>
      <c r="H242" s="650"/>
      <c r="I242" s="426"/>
      <c r="J242" s="427"/>
      <c r="K242" s="433"/>
      <c r="L242" s="429" t="s">
        <v>547</v>
      </c>
      <c r="M242" s="430"/>
      <c r="N242" s="431"/>
      <c r="O242" s="431"/>
      <c r="P242" s="432"/>
    </row>
    <row r="243" spans="1:16" ht="51.95" customHeight="1" x14ac:dyDescent="0.15">
      <c r="A243" s="369">
        <v>235</v>
      </c>
      <c r="B243" s="425"/>
      <c r="C243" s="648"/>
      <c r="D243" s="649"/>
      <c r="E243" s="649"/>
      <c r="F243" s="649"/>
      <c r="G243" s="649"/>
      <c r="H243" s="650"/>
      <c r="I243" s="426"/>
      <c r="J243" s="427"/>
      <c r="K243" s="433"/>
      <c r="L243" s="429" t="s">
        <v>547</v>
      </c>
      <c r="M243" s="430"/>
      <c r="N243" s="431"/>
      <c r="O243" s="431"/>
      <c r="P243" s="432"/>
    </row>
    <row r="244" spans="1:16" ht="51.95" customHeight="1" x14ac:dyDescent="0.15">
      <c r="A244" s="369">
        <v>236</v>
      </c>
      <c r="B244" s="425"/>
      <c r="C244" s="648"/>
      <c r="D244" s="649"/>
      <c r="E244" s="649"/>
      <c r="F244" s="649"/>
      <c r="G244" s="649"/>
      <c r="H244" s="650"/>
      <c r="I244" s="426"/>
      <c r="J244" s="427"/>
      <c r="K244" s="433"/>
      <c r="L244" s="429" t="s">
        <v>547</v>
      </c>
      <c r="M244" s="430"/>
      <c r="N244" s="431"/>
      <c r="O244" s="431"/>
      <c r="P244" s="432"/>
    </row>
    <row r="245" spans="1:16" ht="51.95" customHeight="1" x14ac:dyDescent="0.15">
      <c r="A245" s="369">
        <v>237</v>
      </c>
      <c r="B245" s="425"/>
      <c r="C245" s="648"/>
      <c r="D245" s="649"/>
      <c r="E245" s="649"/>
      <c r="F245" s="649"/>
      <c r="G245" s="649"/>
      <c r="H245" s="650"/>
      <c r="I245" s="426"/>
      <c r="J245" s="427"/>
      <c r="K245" s="433"/>
      <c r="L245" s="429" t="s">
        <v>547</v>
      </c>
      <c r="M245" s="430"/>
      <c r="N245" s="431"/>
      <c r="O245" s="431"/>
      <c r="P245" s="432"/>
    </row>
    <row r="246" spans="1:16" ht="51.95" customHeight="1" x14ac:dyDescent="0.15">
      <c r="A246" s="369">
        <v>238</v>
      </c>
      <c r="B246" s="425"/>
      <c r="C246" s="648"/>
      <c r="D246" s="649"/>
      <c r="E246" s="649"/>
      <c r="F246" s="649"/>
      <c r="G246" s="649"/>
      <c r="H246" s="650"/>
      <c r="I246" s="426"/>
      <c r="J246" s="427"/>
      <c r="K246" s="433"/>
      <c r="L246" s="429" t="s">
        <v>547</v>
      </c>
      <c r="M246" s="430"/>
      <c r="N246" s="431"/>
      <c r="O246" s="431"/>
      <c r="P246" s="432"/>
    </row>
    <row r="247" spans="1:16" ht="51.95" customHeight="1" x14ac:dyDescent="0.15">
      <c r="A247" s="369">
        <v>239</v>
      </c>
      <c r="B247" s="425"/>
      <c r="C247" s="648"/>
      <c r="D247" s="649"/>
      <c r="E247" s="649"/>
      <c r="F247" s="649"/>
      <c r="G247" s="649"/>
      <c r="H247" s="650"/>
      <c r="I247" s="426"/>
      <c r="J247" s="427"/>
      <c r="K247" s="433"/>
      <c r="L247" s="429" t="s">
        <v>547</v>
      </c>
      <c r="M247" s="430"/>
      <c r="N247" s="431"/>
      <c r="O247" s="431"/>
      <c r="P247" s="432"/>
    </row>
    <row r="248" spans="1:16" ht="51.95" customHeight="1" x14ac:dyDescent="0.15">
      <c r="A248" s="369">
        <v>240</v>
      </c>
      <c r="B248" s="425"/>
      <c r="C248" s="648"/>
      <c r="D248" s="649"/>
      <c r="E248" s="649"/>
      <c r="F248" s="649"/>
      <c r="G248" s="649"/>
      <c r="H248" s="650"/>
      <c r="I248" s="426"/>
      <c r="J248" s="427"/>
      <c r="K248" s="433"/>
      <c r="L248" s="429" t="s">
        <v>547</v>
      </c>
      <c r="M248" s="430"/>
      <c r="N248" s="431"/>
      <c r="O248" s="431"/>
      <c r="P248" s="432"/>
    </row>
    <row r="249" spans="1:16" ht="51.95" customHeight="1" x14ac:dyDescent="0.15">
      <c r="A249" s="369">
        <v>241</v>
      </c>
      <c r="B249" s="425"/>
      <c r="C249" s="648"/>
      <c r="D249" s="649"/>
      <c r="E249" s="649"/>
      <c r="F249" s="649"/>
      <c r="G249" s="649"/>
      <c r="H249" s="650"/>
      <c r="I249" s="426"/>
      <c r="J249" s="427"/>
      <c r="K249" s="433"/>
      <c r="L249" s="429" t="s">
        <v>547</v>
      </c>
      <c r="M249" s="430"/>
      <c r="N249" s="431"/>
      <c r="O249" s="431"/>
      <c r="P249" s="432"/>
    </row>
    <row r="250" spans="1:16" ht="51.95" customHeight="1" x14ac:dyDescent="0.15">
      <c r="A250" s="369">
        <v>242</v>
      </c>
      <c r="B250" s="425"/>
      <c r="C250" s="648"/>
      <c r="D250" s="649"/>
      <c r="E250" s="649"/>
      <c r="F250" s="649"/>
      <c r="G250" s="649"/>
      <c r="H250" s="650"/>
      <c r="I250" s="426"/>
      <c r="J250" s="427"/>
      <c r="K250" s="433"/>
      <c r="L250" s="429" t="s">
        <v>547</v>
      </c>
      <c r="M250" s="430"/>
      <c r="N250" s="431"/>
      <c r="O250" s="431"/>
      <c r="P250" s="432"/>
    </row>
    <row r="251" spans="1:16" ht="51.95" customHeight="1" x14ac:dyDescent="0.15">
      <c r="A251" s="369">
        <v>243</v>
      </c>
      <c r="B251" s="425"/>
      <c r="C251" s="648"/>
      <c r="D251" s="649"/>
      <c r="E251" s="649"/>
      <c r="F251" s="649"/>
      <c r="G251" s="649"/>
      <c r="H251" s="650"/>
      <c r="I251" s="426"/>
      <c r="J251" s="427"/>
      <c r="K251" s="433"/>
      <c r="L251" s="429" t="s">
        <v>547</v>
      </c>
      <c r="M251" s="430"/>
      <c r="N251" s="431"/>
      <c r="O251" s="431"/>
      <c r="P251" s="432"/>
    </row>
    <row r="252" spans="1:16" ht="51.95" customHeight="1" x14ac:dyDescent="0.15">
      <c r="A252" s="369">
        <v>244</v>
      </c>
      <c r="B252" s="425"/>
      <c r="C252" s="648"/>
      <c r="D252" s="649"/>
      <c r="E252" s="649"/>
      <c r="F252" s="649"/>
      <c r="G252" s="649"/>
      <c r="H252" s="650"/>
      <c r="I252" s="426"/>
      <c r="J252" s="427"/>
      <c r="K252" s="433"/>
      <c r="L252" s="429" t="s">
        <v>547</v>
      </c>
      <c r="M252" s="430"/>
      <c r="N252" s="431"/>
      <c r="O252" s="431"/>
      <c r="P252" s="432"/>
    </row>
    <row r="253" spans="1:16" ht="51.95" customHeight="1" x14ac:dyDescent="0.15">
      <c r="A253" s="369">
        <v>245</v>
      </c>
      <c r="B253" s="425"/>
      <c r="C253" s="648"/>
      <c r="D253" s="649"/>
      <c r="E253" s="649"/>
      <c r="F253" s="649"/>
      <c r="G253" s="649"/>
      <c r="H253" s="650"/>
      <c r="I253" s="426"/>
      <c r="J253" s="427"/>
      <c r="K253" s="433"/>
      <c r="L253" s="429" t="s">
        <v>547</v>
      </c>
      <c r="M253" s="430"/>
      <c r="N253" s="431"/>
      <c r="O253" s="431"/>
      <c r="P253" s="432"/>
    </row>
    <row r="254" spans="1:16" ht="51.95" customHeight="1" x14ac:dyDescent="0.15">
      <c r="A254" s="369">
        <v>246</v>
      </c>
      <c r="B254" s="425"/>
      <c r="C254" s="648"/>
      <c r="D254" s="649"/>
      <c r="E254" s="649"/>
      <c r="F254" s="649"/>
      <c r="G254" s="649"/>
      <c r="H254" s="650"/>
      <c r="I254" s="426"/>
      <c r="J254" s="427"/>
      <c r="K254" s="433"/>
      <c r="L254" s="429" t="s">
        <v>547</v>
      </c>
      <c r="M254" s="430"/>
      <c r="N254" s="431"/>
      <c r="O254" s="431"/>
      <c r="P254" s="432"/>
    </row>
    <row r="255" spans="1:16" ht="51.95" customHeight="1" x14ac:dyDescent="0.15">
      <c r="A255" s="369">
        <v>247</v>
      </c>
      <c r="B255" s="425"/>
      <c r="C255" s="648"/>
      <c r="D255" s="649"/>
      <c r="E255" s="649"/>
      <c r="F255" s="649"/>
      <c r="G255" s="649"/>
      <c r="H255" s="650"/>
      <c r="I255" s="426"/>
      <c r="J255" s="427"/>
      <c r="K255" s="433"/>
      <c r="L255" s="429" t="s">
        <v>547</v>
      </c>
      <c r="M255" s="430"/>
      <c r="N255" s="431"/>
      <c r="O255" s="431"/>
      <c r="P255" s="432"/>
    </row>
    <row r="256" spans="1:16" ht="51.95" customHeight="1" x14ac:dyDescent="0.15">
      <c r="A256" s="369">
        <v>248</v>
      </c>
      <c r="B256" s="425"/>
      <c r="C256" s="648"/>
      <c r="D256" s="649"/>
      <c r="E256" s="649"/>
      <c r="F256" s="649"/>
      <c r="G256" s="649"/>
      <c r="H256" s="650"/>
      <c r="I256" s="426"/>
      <c r="J256" s="427"/>
      <c r="K256" s="433"/>
      <c r="L256" s="429" t="s">
        <v>547</v>
      </c>
      <c r="M256" s="430"/>
      <c r="N256" s="431"/>
      <c r="O256" s="431"/>
      <c r="P256" s="432"/>
    </row>
    <row r="257" spans="1:16" ht="51.95" customHeight="1" x14ac:dyDescent="0.15">
      <c r="A257" s="369">
        <v>249</v>
      </c>
      <c r="B257" s="425"/>
      <c r="C257" s="648"/>
      <c r="D257" s="649"/>
      <c r="E257" s="649"/>
      <c r="F257" s="649"/>
      <c r="G257" s="649"/>
      <c r="H257" s="650"/>
      <c r="I257" s="426"/>
      <c r="J257" s="427"/>
      <c r="K257" s="433"/>
      <c r="L257" s="429" t="s">
        <v>547</v>
      </c>
      <c r="M257" s="430"/>
      <c r="N257" s="431"/>
      <c r="O257" s="431"/>
      <c r="P257" s="432"/>
    </row>
    <row r="258" spans="1:16" ht="51.95" customHeight="1" x14ac:dyDescent="0.15">
      <c r="A258" s="369">
        <v>250</v>
      </c>
      <c r="B258" s="425"/>
      <c r="C258" s="648"/>
      <c r="D258" s="649"/>
      <c r="E258" s="649"/>
      <c r="F258" s="649"/>
      <c r="G258" s="649"/>
      <c r="H258" s="650"/>
      <c r="I258" s="426"/>
      <c r="J258" s="427"/>
      <c r="K258" s="433"/>
      <c r="L258" s="429" t="s">
        <v>547</v>
      </c>
      <c r="M258" s="430"/>
      <c r="N258" s="431"/>
      <c r="O258" s="431"/>
      <c r="P258" s="432"/>
    </row>
    <row r="259" spans="1:16" ht="51.95" customHeight="1" x14ac:dyDescent="0.15">
      <c r="A259" s="369">
        <v>251</v>
      </c>
      <c r="B259" s="425"/>
      <c r="C259" s="648"/>
      <c r="D259" s="649"/>
      <c r="E259" s="649"/>
      <c r="F259" s="649"/>
      <c r="G259" s="649"/>
      <c r="H259" s="650"/>
      <c r="I259" s="426"/>
      <c r="J259" s="427"/>
      <c r="K259" s="433"/>
      <c r="L259" s="429" t="s">
        <v>547</v>
      </c>
      <c r="M259" s="430"/>
      <c r="N259" s="431"/>
      <c r="O259" s="431"/>
      <c r="P259" s="432"/>
    </row>
    <row r="260" spans="1:16" ht="51.95" customHeight="1" x14ac:dyDescent="0.15">
      <c r="A260" s="369">
        <v>252</v>
      </c>
      <c r="B260" s="425"/>
      <c r="C260" s="648"/>
      <c r="D260" s="649"/>
      <c r="E260" s="649"/>
      <c r="F260" s="649"/>
      <c r="G260" s="649"/>
      <c r="H260" s="650"/>
      <c r="I260" s="426"/>
      <c r="J260" s="427"/>
      <c r="K260" s="433"/>
      <c r="L260" s="429" t="s">
        <v>547</v>
      </c>
      <c r="M260" s="430"/>
      <c r="N260" s="431"/>
      <c r="O260" s="431"/>
      <c r="P260" s="432"/>
    </row>
    <row r="261" spans="1:16" ht="51.95" customHeight="1" x14ac:dyDescent="0.15">
      <c r="A261" s="369">
        <v>253</v>
      </c>
      <c r="B261" s="425"/>
      <c r="C261" s="648"/>
      <c r="D261" s="649"/>
      <c r="E261" s="649"/>
      <c r="F261" s="649"/>
      <c r="G261" s="649"/>
      <c r="H261" s="650"/>
      <c r="I261" s="426"/>
      <c r="J261" s="427"/>
      <c r="K261" s="433"/>
      <c r="L261" s="429" t="s">
        <v>547</v>
      </c>
      <c r="M261" s="430"/>
      <c r="N261" s="431"/>
      <c r="O261" s="431"/>
      <c r="P261" s="432"/>
    </row>
    <row r="262" spans="1:16" ht="51.95" customHeight="1" x14ac:dyDescent="0.15">
      <c r="A262" s="369">
        <v>254</v>
      </c>
      <c r="B262" s="425"/>
      <c r="C262" s="648"/>
      <c r="D262" s="649"/>
      <c r="E262" s="649"/>
      <c r="F262" s="649"/>
      <c r="G262" s="649"/>
      <c r="H262" s="650"/>
      <c r="I262" s="426"/>
      <c r="J262" s="427"/>
      <c r="K262" s="433"/>
      <c r="L262" s="429" t="s">
        <v>547</v>
      </c>
      <c r="M262" s="430"/>
      <c r="N262" s="431"/>
      <c r="O262" s="431"/>
      <c r="P262" s="432"/>
    </row>
    <row r="263" spans="1:16" ht="51.95" customHeight="1" x14ac:dyDescent="0.15">
      <c r="A263" s="369">
        <v>255</v>
      </c>
      <c r="B263" s="425"/>
      <c r="C263" s="648"/>
      <c r="D263" s="649"/>
      <c r="E263" s="649"/>
      <c r="F263" s="649"/>
      <c r="G263" s="649"/>
      <c r="H263" s="650"/>
      <c r="I263" s="426"/>
      <c r="J263" s="427"/>
      <c r="K263" s="433"/>
      <c r="L263" s="429" t="s">
        <v>547</v>
      </c>
      <c r="M263" s="430"/>
      <c r="N263" s="431"/>
      <c r="O263" s="431"/>
      <c r="P263" s="432"/>
    </row>
    <row r="264" spans="1:16" ht="51.95" customHeight="1" x14ac:dyDescent="0.15">
      <c r="A264" s="369">
        <v>256</v>
      </c>
      <c r="B264" s="425"/>
      <c r="C264" s="648"/>
      <c r="D264" s="649"/>
      <c r="E264" s="649"/>
      <c r="F264" s="649"/>
      <c r="G264" s="649"/>
      <c r="H264" s="650"/>
      <c r="I264" s="426"/>
      <c r="J264" s="427"/>
      <c r="K264" s="433"/>
      <c r="L264" s="429" t="s">
        <v>547</v>
      </c>
      <c r="M264" s="430"/>
      <c r="N264" s="431"/>
      <c r="O264" s="431"/>
      <c r="P264" s="432"/>
    </row>
    <row r="265" spans="1:16" ht="51.95" customHeight="1" x14ac:dyDescent="0.15">
      <c r="A265" s="369">
        <v>257</v>
      </c>
      <c r="B265" s="425"/>
      <c r="C265" s="648"/>
      <c r="D265" s="649"/>
      <c r="E265" s="649"/>
      <c r="F265" s="649"/>
      <c r="G265" s="649"/>
      <c r="H265" s="650"/>
      <c r="I265" s="426"/>
      <c r="J265" s="427"/>
      <c r="K265" s="433"/>
      <c r="L265" s="429" t="s">
        <v>547</v>
      </c>
      <c r="M265" s="430"/>
      <c r="N265" s="431"/>
      <c r="O265" s="431"/>
      <c r="P265" s="432"/>
    </row>
    <row r="266" spans="1:16" ht="51.95" customHeight="1" x14ac:dyDescent="0.15">
      <c r="A266" s="369">
        <v>258</v>
      </c>
      <c r="B266" s="425"/>
      <c r="C266" s="648"/>
      <c r="D266" s="649"/>
      <c r="E266" s="649"/>
      <c r="F266" s="649"/>
      <c r="G266" s="649"/>
      <c r="H266" s="650"/>
      <c r="I266" s="426"/>
      <c r="J266" s="427"/>
      <c r="K266" s="433"/>
      <c r="L266" s="429" t="s">
        <v>547</v>
      </c>
      <c r="M266" s="430"/>
      <c r="N266" s="431"/>
      <c r="O266" s="431"/>
      <c r="P266" s="432"/>
    </row>
    <row r="267" spans="1:16" ht="51.95" customHeight="1" x14ac:dyDescent="0.15">
      <c r="A267" s="369">
        <v>259</v>
      </c>
      <c r="B267" s="425"/>
      <c r="C267" s="648"/>
      <c r="D267" s="649"/>
      <c r="E267" s="649"/>
      <c r="F267" s="649"/>
      <c r="G267" s="649"/>
      <c r="H267" s="650"/>
      <c r="I267" s="426"/>
      <c r="J267" s="427"/>
      <c r="K267" s="433"/>
      <c r="L267" s="429" t="s">
        <v>547</v>
      </c>
      <c r="M267" s="430"/>
      <c r="N267" s="431"/>
      <c r="O267" s="431"/>
      <c r="P267" s="432"/>
    </row>
    <row r="268" spans="1:16" ht="51.95" customHeight="1" x14ac:dyDescent="0.15">
      <c r="A268" s="369">
        <v>260</v>
      </c>
      <c r="B268" s="425"/>
      <c r="C268" s="648"/>
      <c r="D268" s="649"/>
      <c r="E268" s="649"/>
      <c r="F268" s="649"/>
      <c r="G268" s="649"/>
      <c r="H268" s="650"/>
      <c r="I268" s="426"/>
      <c r="J268" s="427"/>
      <c r="K268" s="433"/>
      <c r="L268" s="429" t="s">
        <v>547</v>
      </c>
      <c r="M268" s="430"/>
      <c r="N268" s="431"/>
      <c r="O268" s="431"/>
      <c r="P268" s="432"/>
    </row>
    <row r="269" spans="1:16" ht="51.95" customHeight="1" x14ac:dyDescent="0.15">
      <c r="A269" s="369">
        <v>261</v>
      </c>
      <c r="B269" s="425"/>
      <c r="C269" s="648"/>
      <c r="D269" s="649"/>
      <c r="E269" s="649"/>
      <c r="F269" s="649"/>
      <c r="G269" s="649"/>
      <c r="H269" s="650"/>
      <c r="I269" s="426"/>
      <c r="J269" s="427"/>
      <c r="K269" s="433"/>
      <c r="L269" s="429" t="s">
        <v>547</v>
      </c>
      <c r="M269" s="430"/>
      <c r="N269" s="431"/>
      <c r="O269" s="431"/>
      <c r="P269" s="432"/>
    </row>
    <row r="270" spans="1:16" ht="51.95" customHeight="1" x14ac:dyDescent="0.15">
      <c r="A270" s="369">
        <v>262</v>
      </c>
      <c r="B270" s="425"/>
      <c r="C270" s="648"/>
      <c r="D270" s="649"/>
      <c r="E270" s="649"/>
      <c r="F270" s="649"/>
      <c r="G270" s="649"/>
      <c r="H270" s="650"/>
      <c r="I270" s="426"/>
      <c r="J270" s="427"/>
      <c r="K270" s="433"/>
      <c r="L270" s="429" t="s">
        <v>547</v>
      </c>
      <c r="M270" s="430"/>
      <c r="N270" s="431"/>
      <c r="O270" s="431"/>
      <c r="P270" s="432"/>
    </row>
    <row r="271" spans="1:16" ht="51.95" customHeight="1" x14ac:dyDescent="0.15">
      <c r="A271" s="369">
        <v>263</v>
      </c>
      <c r="B271" s="425"/>
      <c r="C271" s="648"/>
      <c r="D271" s="649"/>
      <c r="E271" s="649"/>
      <c r="F271" s="649"/>
      <c r="G271" s="649"/>
      <c r="H271" s="650"/>
      <c r="I271" s="426"/>
      <c r="J271" s="427"/>
      <c r="K271" s="433"/>
      <c r="L271" s="429" t="s">
        <v>547</v>
      </c>
      <c r="M271" s="430"/>
      <c r="N271" s="431"/>
      <c r="O271" s="431"/>
      <c r="P271" s="432"/>
    </row>
    <row r="272" spans="1:16" ht="51.95" customHeight="1" x14ac:dyDescent="0.15">
      <c r="A272" s="369">
        <v>264</v>
      </c>
      <c r="B272" s="425"/>
      <c r="C272" s="648"/>
      <c r="D272" s="649"/>
      <c r="E272" s="649"/>
      <c r="F272" s="649"/>
      <c r="G272" s="649"/>
      <c r="H272" s="650"/>
      <c r="I272" s="426"/>
      <c r="J272" s="427"/>
      <c r="K272" s="433"/>
      <c r="L272" s="429" t="s">
        <v>547</v>
      </c>
      <c r="M272" s="430"/>
      <c r="N272" s="431"/>
      <c r="O272" s="431"/>
      <c r="P272" s="432"/>
    </row>
    <row r="273" spans="1:16" ht="51.95" customHeight="1" x14ac:dyDescent="0.15">
      <c r="A273" s="369">
        <v>265</v>
      </c>
      <c r="B273" s="425"/>
      <c r="C273" s="648"/>
      <c r="D273" s="649"/>
      <c r="E273" s="649"/>
      <c r="F273" s="649"/>
      <c r="G273" s="649"/>
      <c r="H273" s="650"/>
      <c r="I273" s="426"/>
      <c r="J273" s="427"/>
      <c r="K273" s="433"/>
      <c r="L273" s="429" t="s">
        <v>547</v>
      </c>
      <c r="M273" s="430"/>
      <c r="N273" s="431"/>
      <c r="O273" s="431"/>
      <c r="P273" s="432"/>
    </row>
    <row r="274" spans="1:16" ht="51.95" customHeight="1" x14ac:dyDescent="0.15">
      <c r="A274" s="369">
        <v>266</v>
      </c>
      <c r="B274" s="425"/>
      <c r="C274" s="648"/>
      <c r="D274" s="649"/>
      <c r="E274" s="649"/>
      <c r="F274" s="649"/>
      <c r="G274" s="649"/>
      <c r="H274" s="650"/>
      <c r="I274" s="426"/>
      <c r="J274" s="427"/>
      <c r="K274" s="433"/>
      <c r="L274" s="429" t="s">
        <v>547</v>
      </c>
      <c r="M274" s="430"/>
      <c r="N274" s="431"/>
      <c r="O274" s="431"/>
      <c r="P274" s="432"/>
    </row>
    <row r="275" spans="1:16" ht="51.95" customHeight="1" x14ac:dyDescent="0.15">
      <c r="A275" s="369">
        <v>267</v>
      </c>
      <c r="B275" s="425"/>
      <c r="C275" s="648"/>
      <c r="D275" s="649"/>
      <c r="E275" s="649"/>
      <c r="F275" s="649"/>
      <c r="G275" s="649"/>
      <c r="H275" s="650"/>
      <c r="I275" s="426"/>
      <c r="J275" s="427"/>
      <c r="K275" s="433"/>
      <c r="L275" s="429" t="s">
        <v>547</v>
      </c>
      <c r="M275" s="430"/>
      <c r="N275" s="431"/>
      <c r="O275" s="431"/>
      <c r="P275" s="432"/>
    </row>
    <row r="276" spans="1:16" ht="51.95" customHeight="1" x14ac:dyDescent="0.15">
      <c r="A276" s="369">
        <v>268</v>
      </c>
      <c r="B276" s="425"/>
      <c r="C276" s="648"/>
      <c r="D276" s="649"/>
      <c r="E276" s="649"/>
      <c r="F276" s="649"/>
      <c r="G276" s="649"/>
      <c r="H276" s="650"/>
      <c r="I276" s="426"/>
      <c r="J276" s="427"/>
      <c r="K276" s="433"/>
      <c r="L276" s="429" t="s">
        <v>547</v>
      </c>
      <c r="M276" s="430"/>
      <c r="N276" s="431"/>
      <c r="O276" s="431"/>
      <c r="P276" s="432"/>
    </row>
    <row r="277" spans="1:16" ht="51.95" customHeight="1" x14ac:dyDescent="0.15">
      <c r="A277" s="369">
        <v>269</v>
      </c>
      <c r="B277" s="425"/>
      <c r="C277" s="648"/>
      <c r="D277" s="649"/>
      <c r="E277" s="649"/>
      <c r="F277" s="649"/>
      <c r="G277" s="649"/>
      <c r="H277" s="650"/>
      <c r="I277" s="426"/>
      <c r="J277" s="427"/>
      <c r="K277" s="433"/>
      <c r="L277" s="429" t="s">
        <v>547</v>
      </c>
      <c r="M277" s="430"/>
      <c r="N277" s="431"/>
      <c r="O277" s="431"/>
      <c r="P277" s="432"/>
    </row>
    <row r="278" spans="1:16" ht="51.95" customHeight="1" x14ac:dyDescent="0.15">
      <c r="A278" s="369">
        <v>270</v>
      </c>
      <c r="B278" s="425"/>
      <c r="C278" s="648"/>
      <c r="D278" s="649"/>
      <c r="E278" s="649"/>
      <c r="F278" s="649"/>
      <c r="G278" s="649"/>
      <c r="H278" s="650"/>
      <c r="I278" s="426"/>
      <c r="J278" s="427"/>
      <c r="K278" s="433"/>
      <c r="L278" s="429" t="s">
        <v>547</v>
      </c>
      <c r="M278" s="430"/>
      <c r="N278" s="431"/>
      <c r="O278" s="431"/>
      <c r="P278" s="432"/>
    </row>
    <row r="279" spans="1:16" ht="51.95" customHeight="1" x14ac:dyDescent="0.15">
      <c r="A279" s="369">
        <v>271</v>
      </c>
      <c r="B279" s="425"/>
      <c r="C279" s="648"/>
      <c r="D279" s="649"/>
      <c r="E279" s="649"/>
      <c r="F279" s="649"/>
      <c r="G279" s="649"/>
      <c r="H279" s="650"/>
      <c r="I279" s="426"/>
      <c r="J279" s="427"/>
      <c r="K279" s="433"/>
      <c r="L279" s="429" t="s">
        <v>547</v>
      </c>
      <c r="M279" s="430"/>
      <c r="N279" s="431"/>
      <c r="O279" s="431"/>
      <c r="P279" s="432"/>
    </row>
    <row r="280" spans="1:16" ht="51.95" customHeight="1" x14ac:dyDescent="0.15">
      <c r="A280" s="369">
        <v>272</v>
      </c>
      <c r="B280" s="425"/>
      <c r="C280" s="648"/>
      <c r="D280" s="649"/>
      <c r="E280" s="649"/>
      <c r="F280" s="649"/>
      <c r="G280" s="649"/>
      <c r="H280" s="650"/>
      <c r="I280" s="426"/>
      <c r="J280" s="427"/>
      <c r="K280" s="433"/>
      <c r="L280" s="429" t="s">
        <v>547</v>
      </c>
      <c r="M280" s="430"/>
      <c r="N280" s="431"/>
      <c r="O280" s="431"/>
      <c r="P280" s="432"/>
    </row>
    <row r="281" spans="1:16" ht="51.95" customHeight="1" x14ac:dyDescent="0.15">
      <c r="A281" s="369">
        <v>273</v>
      </c>
      <c r="B281" s="425"/>
      <c r="C281" s="648"/>
      <c r="D281" s="649"/>
      <c r="E281" s="649"/>
      <c r="F281" s="649"/>
      <c r="G281" s="649"/>
      <c r="H281" s="650"/>
      <c r="I281" s="426"/>
      <c r="J281" s="427"/>
      <c r="K281" s="433"/>
      <c r="L281" s="429" t="s">
        <v>547</v>
      </c>
      <c r="M281" s="430"/>
      <c r="N281" s="431"/>
      <c r="O281" s="431"/>
      <c r="P281" s="432"/>
    </row>
    <row r="282" spans="1:16" ht="51.95" customHeight="1" x14ac:dyDescent="0.15">
      <c r="A282" s="369">
        <v>274</v>
      </c>
      <c r="B282" s="425"/>
      <c r="C282" s="648"/>
      <c r="D282" s="649"/>
      <c r="E282" s="649"/>
      <c r="F282" s="649"/>
      <c r="G282" s="649"/>
      <c r="H282" s="650"/>
      <c r="I282" s="426"/>
      <c r="J282" s="427"/>
      <c r="K282" s="433"/>
      <c r="L282" s="429" t="s">
        <v>547</v>
      </c>
      <c r="M282" s="430"/>
      <c r="N282" s="431"/>
      <c r="O282" s="431"/>
      <c r="P282" s="432"/>
    </row>
    <row r="283" spans="1:16" ht="51.95" customHeight="1" x14ac:dyDescent="0.15">
      <c r="A283" s="369">
        <v>275</v>
      </c>
      <c r="B283" s="425"/>
      <c r="C283" s="648"/>
      <c r="D283" s="649"/>
      <c r="E283" s="649"/>
      <c r="F283" s="649"/>
      <c r="G283" s="649"/>
      <c r="H283" s="650"/>
      <c r="I283" s="426"/>
      <c r="J283" s="427"/>
      <c r="K283" s="433"/>
      <c r="L283" s="429" t="s">
        <v>547</v>
      </c>
      <c r="M283" s="430"/>
      <c r="N283" s="431"/>
      <c r="O283" s="431"/>
      <c r="P283" s="432"/>
    </row>
    <row r="284" spans="1:16" ht="51.95" customHeight="1" x14ac:dyDescent="0.15">
      <c r="A284" s="369">
        <v>276</v>
      </c>
      <c r="B284" s="425"/>
      <c r="C284" s="648"/>
      <c r="D284" s="649"/>
      <c r="E284" s="649"/>
      <c r="F284" s="649"/>
      <c r="G284" s="649"/>
      <c r="H284" s="650"/>
      <c r="I284" s="426"/>
      <c r="J284" s="427"/>
      <c r="K284" s="433"/>
      <c r="L284" s="429" t="s">
        <v>547</v>
      </c>
      <c r="M284" s="430"/>
      <c r="N284" s="431"/>
      <c r="O284" s="431"/>
      <c r="P284" s="432"/>
    </row>
    <row r="285" spans="1:16" ht="51.95" customHeight="1" x14ac:dyDescent="0.15">
      <c r="A285" s="369">
        <v>277</v>
      </c>
      <c r="B285" s="425"/>
      <c r="C285" s="648"/>
      <c r="D285" s="649"/>
      <c r="E285" s="649"/>
      <c r="F285" s="649"/>
      <c r="G285" s="649"/>
      <c r="H285" s="650"/>
      <c r="I285" s="426"/>
      <c r="J285" s="427"/>
      <c r="K285" s="433"/>
      <c r="L285" s="429" t="s">
        <v>547</v>
      </c>
      <c r="M285" s="430"/>
      <c r="N285" s="431"/>
      <c r="O285" s="431"/>
      <c r="P285" s="432"/>
    </row>
    <row r="286" spans="1:16" ht="51.95" customHeight="1" x14ac:dyDescent="0.15">
      <c r="A286" s="369">
        <v>278</v>
      </c>
      <c r="B286" s="425"/>
      <c r="C286" s="648"/>
      <c r="D286" s="649"/>
      <c r="E286" s="649"/>
      <c r="F286" s="649"/>
      <c r="G286" s="649"/>
      <c r="H286" s="650"/>
      <c r="I286" s="426"/>
      <c r="J286" s="427"/>
      <c r="K286" s="433"/>
      <c r="L286" s="429" t="s">
        <v>547</v>
      </c>
      <c r="M286" s="430"/>
      <c r="N286" s="431"/>
      <c r="O286" s="431"/>
      <c r="P286" s="432"/>
    </row>
    <row r="287" spans="1:16" ht="51.95" customHeight="1" x14ac:dyDescent="0.15">
      <c r="A287" s="369">
        <v>279</v>
      </c>
      <c r="B287" s="425"/>
      <c r="C287" s="648"/>
      <c r="D287" s="649"/>
      <c r="E287" s="649"/>
      <c r="F287" s="649"/>
      <c r="G287" s="649"/>
      <c r="H287" s="650"/>
      <c r="I287" s="426"/>
      <c r="J287" s="427"/>
      <c r="K287" s="433"/>
      <c r="L287" s="429" t="s">
        <v>547</v>
      </c>
      <c r="M287" s="430"/>
      <c r="N287" s="431"/>
      <c r="O287" s="431"/>
      <c r="P287" s="432"/>
    </row>
    <row r="288" spans="1:16" ht="51.95" customHeight="1" x14ac:dyDescent="0.15">
      <c r="A288" s="369">
        <v>280</v>
      </c>
      <c r="B288" s="425"/>
      <c r="C288" s="648"/>
      <c r="D288" s="649"/>
      <c r="E288" s="649"/>
      <c r="F288" s="649"/>
      <c r="G288" s="649"/>
      <c r="H288" s="650"/>
      <c r="I288" s="426"/>
      <c r="J288" s="427"/>
      <c r="K288" s="433"/>
      <c r="L288" s="429" t="s">
        <v>547</v>
      </c>
      <c r="M288" s="430"/>
      <c r="N288" s="431"/>
      <c r="O288" s="431"/>
      <c r="P288" s="432"/>
    </row>
    <row r="289" spans="1:16" ht="51.95" customHeight="1" x14ac:dyDescent="0.15">
      <c r="A289" s="369">
        <v>281</v>
      </c>
      <c r="B289" s="425"/>
      <c r="C289" s="648"/>
      <c r="D289" s="649"/>
      <c r="E289" s="649"/>
      <c r="F289" s="649"/>
      <c r="G289" s="649"/>
      <c r="H289" s="650"/>
      <c r="I289" s="426"/>
      <c r="J289" s="427"/>
      <c r="K289" s="433"/>
      <c r="L289" s="429" t="s">
        <v>547</v>
      </c>
      <c r="M289" s="430"/>
      <c r="N289" s="431"/>
      <c r="O289" s="431"/>
      <c r="P289" s="432"/>
    </row>
    <row r="290" spans="1:16" ht="51.95" customHeight="1" x14ac:dyDescent="0.15">
      <c r="A290" s="369">
        <v>282</v>
      </c>
      <c r="B290" s="425"/>
      <c r="C290" s="648"/>
      <c r="D290" s="649"/>
      <c r="E290" s="649"/>
      <c r="F290" s="649"/>
      <c r="G290" s="649"/>
      <c r="H290" s="650"/>
      <c r="I290" s="426"/>
      <c r="J290" s="427"/>
      <c r="K290" s="433"/>
      <c r="L290" s="429" t="s">
        <v>547</v>
      </c>
      <c r="M290" s="430"/>
      <c r="N290" s="431"/>
      <c r="O290" s="431"/>
      <c r="P290" s="432"/>
    </row>
    <row r="291" spans="1:16" ht="51.95" customHeight="1" x14ac:dyDescent="0.15">
      <c r="A291" s="369">
        <v>283</v>
      </c>
      <c r="B291" s="425"/>
      <c r="C291" s="648"/>
      <c r="D291" s="649"/>
      <c r="E291" s="649"/>
      <c r="F291" s="649"/>
      <c r="G291" s="649"/>
      <c r="H291" s="650"/>
      <c r="I291" s="426"/>
      <c r="J291" s="427"/>
      <c r="K291" s="433"/>
      <c r="L291" s="429" t="s">
        <v>547</v>
      </c>
      <c r="M291" s="430"/>
      <c r="N291" s="431"/>
      <c r="O291" s="431"/>
      <c r="P291" s="432"/>
    </row>
    <row r="292" spans="1:16" ht="51.95" customHeight="1" x14ac:dyDescent="0.15">
      <c r="A292" s="369">
        <v>284</v>
      </c>
      <c r="B292" s="425"/>
      <c r="C292" s="648"/>
      <c r="D292" s="649"/>
      <c r="E292" s="649"/>
      <c r="F292" s="649"/>
      <c r="G292" s="649"/>
      <c r="H292" s="650"/>
      <c r="I292" s="426"/>
      <c r="J292" s="427"/>
      <c r="K292" s="433"/>
      <c r="L292" s="429" t="s">
        <v>547</v>
      </c>
      <c r="M292" s="430"/>
      <c r="N292" s="431"/>
      <c r="O292" s="431"/>
      <c r="P292" s="432"/>
    </row>
    <row r="293" spans="1:16" ht="51.95" customHeight="1" x14ac:dyDescent="0.15">
      <c r="A293" s="369">
        <v>285</v>
      </c>
      <c r="B293" s="425"/>
      <c r="C293" s="648"/>
      <c r="D293" s="649"/>
      <c r="E293" s="649"/>
      <c r="F293" s="649"/>
      <c r="G293" s="649"/>
      <c r="H293" s="650"/>
      <c r="I293" s="426"/>
      <c r="J293" s="427"/>
      <c r="K293" s="433"/>
      <c r="L293" s="429" t="s">
        <v>547</v>
      </c>
      <c r="M293" s="430"/>
      <c r="N293" s="431"/>
      <c r="O293" s="431"/>
      <c r="P293" s="432"/>
    </row>
    <row r="294" spans="1:16" ht="51.95" customHeight="1" x14ac:dyDescent="0.15">
      <c r="A294" s="369">
        <v>286</v>
      </c>
      <c r="B294" s="425"/>
      <c r="C294" s="648"/>
      <c r="D294" s="649"/>
      <c r="E294" s="649"/>
      <c r="F294" s="649"/>
      <c r="G294" s="649"/>
      <c r="H294" s="650"/>
      <c r="I294" s="426"/>
      <c r="J294" s="427"/>
      <c r="K294" s="433"/>
      <c r="L294" s="429" t="s">
        <v>547</v>
      </c>
      <c r="M294" s="430"/>
      <c r="N294" s="431"/>
      <c r="O294" s="431"/>
      <c r="P294" s="432"/>
    </row>
    <row r="295" spans="1:16" ht="51.95" customHeight="1" x14ac:dyDescent="0.15">
      <c r="A295" s="369">
        <v>287</v>
      </c>
      <c r="B295" s="425"/>
      <c r="C295" s="648"/>
      <c r="D295" s="649"/>
      <c r="E295" s="649"/>
      <c r="F295" s="649"/>
      <c r="G295" s="649"/>
      <c r="H295" s="650"/>
      <c r="I295" s="426"/>
      <c r="J295" s="427"/>
      <c r="K295" s="433"/>
      <c r="L295" s="429" t="s">
        <v>547</v>
      </c>
      <c r="M295" s="430"/>
      <c r="N295" s="431"/>
      <c r="O295" s="431"/>
      <c r="P295" s="432"/>
    </row>
    <row r="296" spans="1:16" ht="51.95" customHeight="1" x14ac:dyDescent="0.15">
      <c r="A296" s="369">
        <v>288</v>
      </c>
      <c r="B296" s="425"/>
      <c r="C296" s="648"/>
      <c r="D296" s="649"/>
      <c r="E296" s="649"/>
      <c r="F296" s="649"/>
      <c r="G296" s="649"/>
      <c r="H296" s="650"/>
      <c r="I296" s="426"/>
      <c r="J296" s="427"/>
      <c r="K296" s="433"/>
      <c r="L296" s="429" t="s">
        <v>547</v>
      </c>
      <c r="M296" s="430"/>
      <c r="N296" s="431"/>
      <c r="O296" s="431"/>
      <c r="P296" s="432"/>
    </row>
    <row r="297" spans="1:16" ht="51.95" customHeight="1" x14ac:dyDescent="0.15">
      <c r="A297" s="369">
        <v>289</v>
      </c>
      <c r="B297" s="425"/>
      <c r="C297" s="648"/>
      <c r="D297" s="649"/>
      <c r="E297" s="649"/>
      <c r="F297" s="649"/>
      <c r="G297" s="649"/>
      <c r="H297" s="650"/>
      <c r="I297" s="426"/>
      <c r="J297" s="427"/>
      <c r="K297" s="433"/>
      <c r="L297" s="429" t="s">
        <v>547</v>
      </c>
      <c r="M297" s="430"/>
      <c r="N297" s="431"/>
      <c r="O297" s="431"/>
      <c r="P297" s="432"/>
    </row>
    <row r="298" spans="1:16" ht="51.95" customHeight="1" x14ac:dyDescent="0.15">
      <c r="A298" s="369">
        <v>290</v>
      </c>
      <c r="B298" s="425"/>
      <c r="C298" s="648"/>
      <c r="D298" s="649"/>
      <c r="E298" s="649"/>
      <c r="F298" s="649"/>
      <c r="G298" s="649"/>
      <c r="H298" s="650"/>
      <c r="I298" s="426"/>
      <c r="J298" s="427"/>
      <c r="K298" s="433"/>
      <c r="L298" s="429" t="s">
        <v>547</v>
      </c>
      <c r="M298" s="430"/>
      <c r="N298" s="431"/>
      <c r="O298" s="431"/>
      <c r="P298" s="432"/>
    </row>
    <row r="299" spans="1:16" ht="51.95" customHeight="1" x14ac:dyDescent="0.15">
      <c r="A299" s="369">
        <v>291</v>
      </c>
      <c r="B299" s="425"/>
      <c r="C299" s="648"/>
      <c r="D299" s="649"/>
      <c r="E299" s="649"/>
      <c r="F299" s="649"/>
      <c r="G299" s="649"/>
      <c r="H299" s="650"/>
      <c r="I299" s="426"/>
      <c r="J299" s="427"/>
      <c r="K299" s="433"/>
      <c r="L299" s="429" t="s">
        <v>547</v>
      </c>
      <c r="M299" s="430"/>
      <c r="N299" s="431"/>
      <c r="O299" s="431"/>
      <c r="P299" s="432"/>
    </row>
    <row r="300" spans="1:16" ht="51.95" customHeight="1" x14ac:dyDescent="0.15">
      <c r="A300" s="369">
        <v>292</v>
      </c>
      <c r="B300" s="425"/>
      <c r="C300" s="648"/>
      <c r="D300" s="649"/>
      <c r="E300" s="649"/>
      <c r="F300" s="649"/>
      <c r="G300" s="649"/>
      <c r="H300" s="650"/>
      <c r="I300" s="426"/>
      <c r="J300" s="427"/>
      <c r="K300" s="433"/>
      <c r="L300" s="429" t="s">
        <v>547</v>
      </c>
      <c r="M300" s="430"/>
      <c r="N300" s="431"/>
      <c r="O300" s="431"/>
      <c r="P300" s="432"/>
    </row>
    <row r="301" spans="1:16" ht="51.95" customHeight="1" x14ac:dyDescent="0.15">
      <c r="A301" s="369">
        <v>293</v>
      </c>
      <c r="B301" s="425"/>
      <c r="C301" s="648"/>
      <c r="D301" s="649"/>
      <c r="E301" s="649"/>
      <c r="F301" s="649"/>
      <c r="G301" s="649"/>
      <c r="H301" s="650"/>
      <c r="I301" s="426"/>
      <c r="J301" s="427"/>
      <c r="K301" s="433"/>
      <c r="L301" s="429" t="s">
        <v>547</v>
      </c>
      <c r="M301" s="430"/>
      <c r="N301" s="431"/>
      <c r="O301" s="431"/>
      <c r="P301" s="432"/>
    </row>
    <row r="302" spans="1:16" ht="51.95" customHeight="1" x14ac:dyDescent="0.15">
      <c r="A302" s="369">
        <v>294</v>
      </c>
      <c r="B302" s="425"/>
      <c r="C302" s="648"/>
      <c r="D302" s="649"/>
      <c r="E302" s="649"/>
      <c r="F302" s="649"/>
      <c r="G302" s="649"/>
      <c r="H302" s="650"/>
      <c r="I302" s="426"/>
      <c r="J302" s="427"/>
      <c r="K302" s="433"/>
      <c r="L302" s="429" t="s">
        <v>547</v>
      </c>
      <c r="M302" s="430"/>
      <c r="N302" s="431"/>
      <c r="O302" s="431"/>
      <c r="P302" s="432"/>
    </row>
    <row r="303" spans="1:16" ht="51.95" customHeight="1" x14ac:dyDescent="0.15">
      <c r="A303" s="369">
        <v>295</v>
      </c>
      <c r="B303" s="425"/>
      <c r="C303" s="648"/>
      <c r="D303" s="649"/>
      <c r="E303" s="649"/>
      <c r="F303" s="649"/>
      <c r="G303" s="649"/>
      <c r="H303" s="650"/>
      <c r="I303" s="426"/>
      <c r="J303" s="427"/>
      <c r="K303" s="433"/>
      <c r="L303" s="429" t="s">
        <v>547</v>
      </c>
      <c r="M303" s="430"/>
      <c r="N303" s="431"/>
      <c r="O303" s="431"/>
      <c r="P303" s="432"/>
    </row>
    <row r="304" spans="1:16" ht="51.95" customHeight="1" x14ac:dyDescent="0.15">
      <c r="A304" s="369">
        <v>296</v>
      </c>
      <c r="B304" s="425"/>
      <c r="C304" s="648"/>
      <c r="D304" s="649"/>
      <c r="E304" s="649"/>
      <c r="F304" s="649"/>
      <c r="G304" s="649"/>
      <c r="H304" s="650"/>
      <c r="I304" s="426"/>
      <c r="J304" s="427"/>
      <c r="K304" s="433"/>
      <c r="L304" s="429" t="s">
        <v>547</v>
      </c>
      <c r="M304" s="430"/>
      <c r="N304" s="431"/>
      <c r="O304" s="431"/>
      <c r="P304" s="432"/>
    </row>
    <row r="305" spans="1:16" ht="51.95" customHeight="1" x14ac:dyDescent="0.15">
      <c r="A305" s="369">
        <v>297</v>
      </c>
      <c r="B305" s="425"/>
      <c r="C305" s="648"/>
      <c r="D305" s="649"/>
      <c r="E305" s="649"/>
      <c r="F305" s="649"/>
      <c r="G305" s="649"/>
      <c r="H305" s="650"/>
      <c r="I305" s="426"/>
      <c r="J305" s="427"/>
      <c r="K305" s="433"/>
      <c r="L305" s="429" t="s">
        <v>547</v>
      </c>
      <c r="M305" s="430"/>
      <c r="N305" s="431"/>
      <c r="O305" s="431"/>
      <c r="P305" s="432"/>
    </row>
    <row r="306" spans="1:16" ht="51.95" customHeight="1" x14ac:dyDescent="0.15">
      <c r="A306" s="369">
        <v>298</v>
      </c>
      <c r="B306" s="425"/>
      <c r="C306" s="648"/>
      <c r="D306" s="649"/>
      <c r="E306" s="649"/>
      <c r="F306" s="649"/>
      <c r="G306" s="649"/>
      <c r="H306" s="650"/>
      <c r="I306" s="426"/>
      <c r="J306" s="427"/>
      <c r="K306" s="433"/>
      <c r="L306" s="429" t="s">
        <v>547</v>
      </c>
      <c r="M306" s="430"/>
      <c r="N306" s="431"/>
      <c r="O306" s="431"/>
      <c r="P306" s="432"/>
    </row>
    <row r="307" spans="1:16" ht="51.95" customHeight="1" x14ac:dyDescent="0.15">
      <c r="A307" s="369">
        <v>299</v>
      </c>
      <c r="B307" s="425"/>
      <c r="C307" s="648"/>
      <c r="D307" s="649"/>
      <c r="E307" s="649"/>
      <c r="F307" s="649"/>
      <c r="G307" s="649"/>
      <c r="H307" s="650"/>
      <c r="I307" s="426"/>
      <c r="J307" s="427"/>
      <c r="K307" s="433"/>
      <c r="L307" s="429" t="s">
        <v>547</v>
      </c>
      <c r="M307" s="430"/>
      <c r="N307" s="431"/>
      <c r="O307" s="431"/>
      <c r="P307" s="432"/>
    </row>
    <row r="308" spans="1:16" ht="51.95" customHeight="1" x14ac:dyDescent="0.15">
      <c r="A308" s="369">
        <v>300</v>
      </c>
      <c r="B308" s="425"/>
      <c r="C308" s="648"/>
      <c r="D308" s="649"/>
      <c r="E308" s="649"/>
      <c r="F308" s="649"/>
      <c r="G308" s="649"/>
      <c r="H308" s="650"/>
      <c r="I308" s="426"/>
      <c r="J308" s="427"/>
      <c r="K308" s="433"/>
      <c r="L308" s="429" t="s">
        <v>547</v>
      </c>
      <c r="M308" s="430"/>
      <c r="N308" s="431"/>
      <c r="O308" s="431"/>
      <c r="P308" s="432"/>
    </row>
  </sheetData>
  <sheetProtection password="9026" sheet="1" objects="1" scenarios="1"/>
  <mergeCells count="625">
    <mergeCell ref="C307:E307"/>
    <mergeCell ref="F307:H307"/>
    <mergeCell ref="C308:E308"/>
    <mergeCell ref="F308:H308"/>
    <mergeCell ref="C304:E304"/>
    <mergeCell ref="F304:H304"/>
    <mergeCell ref="C305:E305"/>
    <mergeCell ref="F305:H305"/>
    <mergeCell ref="C306:E306"/>
    <mergeCell ref="F306:H306"/>
    <mergeCell ref="C301:E301"/>
    <mergeCell ref="F301:H301"/>
    <mergeCell ref="C302:E302"/>
    <mergeCell ref="F302:H302"/>
    <mergeCell ref="C303:E303"/>
    <mergeCell ref="F303:H303"/>
    <mergeCell ref="C298:E298"/>
    <mergeCell ref="F298:H298"/>
    <mergeCell ref="C299:E299"/>
    <mergeCell ref="F299:H299"/>
    <mergeCell ref="C300:E300"/>
    <mergeCell ref="F300:H300"/>
    <mergeCell ref="C295:E295"/>
    <mergeCell ref="F295:H295"/>
    <mergeCell ref="C296:E296"/>
    <mergeCell ref="F296:H296"/>
    <mergeCell ref="C297:E297"/>
    <mergeCell ref="F297:H297"/>
    <mergeCell ref="C292:E292"/>
    <mergeCell ref="F292:H292"/>
    <mergeCell ref="C293:E293"/>
    <mergeCell ref="F293:H293"/>
    <mergeCell ref="C294:E294"/>
    <mergeCell ref="F294:H294"/>
    <mergeCell ref="C289:E289"/>
    <mergeCell ref="F289:H289"/>
    <mergeCell ref="C290:E290"/>
    <mergeCell ref="F290:H290"/>
    <mergeCell ref="C291:E291"/>
    <mergeCell ref="F291:H291"/>
    <mergeCell ref="C286:E286"/>
    <mergeCell ref="F286:H286"/>
    <mergeCell ref="C287:E287"/>
    <mergeCell ref="F287:H287"/>
    <mergeCell ref="C288:E288"/>
    <mergeCell ref="F288:H288"/>
    <mergeCell ref="C283:E283"/>
    <mergeCell ref="F283:H283"/>
    <mergeCell ref="C284:E284"/>
    <mergeCell ref="F284:H284"/>
    <mergeCell ref="C285:E285"/>
    <mergeCell ref="F285:H285"/>
    <mergeCell ref="C280:E280"/>
    <mergeCell ref="F280:H280"/>
    <mergeCell ref="C281:E281"/>
    <mergeCell ref="F281:H281"/>
    <mergeCell ref="C282:E282"/>
    <mergeCell ref="F282:H282"/>
    <mergeCell ref="C277:E277"/>
    <mergeCell ref="F277:H277"/>
    <mergeCell ref="C278:E278"/>
    <mergeCell ref="F278:H278"/>
    <mergeCell ref="C279:E279"/>
    <mergeCell ref="F279:H279"/>
    <mergeCell ref="C274:E274"/>
    <mergeCell ref="F274:H274"/>
    <mergeCell ref="C275:E275"/>
    <mergeCell ref="F275:H275"/>
    <mergeCell ref="C276:E276"/>
    <mergeCell ref="F276:H276"/>
    <mergeCell ref="C271:E271"/>
    <mergeCell ref="F271:H271"/>
    <mergeCell ref="C272:E272"/>
    <mergeCell ref="F272:H272"/>
    <mergeCell ref="C273:E273"/>
    <mergeCell ref="F273:H273"/>
    <mergeCell ref="C268:E268"/>
    <mergeCell ref="F268:H268"/>
    <mergeCell ref="C269:E269"/>
    <mergeCell ref="F269:H269"/>
    <mergeCell ref="C270:E270"/>
    <mergeCell ref="F270:H270"/>
    <mergeCell ref="C265:E265"/>
    <mergeCell ref="F265:H265"/>
    <mergeCell ref="C266:E266"/>
    <mergeCell ref="F266:H266"/>
    <mergeCell ref="C267:E267"/>
    <mergeCell ref="F267:H267"/>
    <mergeCell ref="C262:E262"/>
    <mergeCell ref="F262:H262"/>
    <mergeCell ref="C263:E263"/>
    <mergeCell ref="F263:H263"/>
    <mergeCell ref="C264:E264"/>
    <mergeCell ref="F264:H264"/>
    <mergeCell ref="C259:E259"/>
    <mergeCell ref="F259:H259"/>
    <mergeCell ref="C260:E260"/>
    <mergeCell ref="F260:H260"/>
    <mergeCell ref="C261:E261"/>
    <mergeCell ref="F261:H261"/>
    <mergeCell ref="C256:E256"/>
    <mergeCell ref="F256:H256"/>
    <mergeCell ref="C257:E257"/>
    <mergeCell ref="F257:H257"/>
    <mergeCell ref="C258:E258"/>
    <mergeCell ref="F258:H258"/>
    <mergeCell ref="C253:E253"/>
    <mergeCell ref="F253:H253"/>
    <mergeCell ref="C254:E254"/>
    <mergeCell ref="F254:H254"/>
    <mergeCell ref="C255:E255"/>
    <mergeCell ref="F255:H255"/>
    <mergeCell ref="C250:E250"/>
    <mergeCell ref="F250:H250"/>
    <mergeCell ref="C251:E251"/>
    <mergeCell ref="F251:H251"/>
    <mergeCell ref="C252:E252"/>
    <mergeCell ref="F252:H252"/>
    <mergeCell ref="C247:E247"/>
    <mergeCell ref="F247:H247"/>
    <mergeCell ref="C248:E248"/>
    <mergeCell ref="F248:H248"/>
    <mergeCell ref="C249:E249"/>
    <mergeCell ref="F249:H249"/>
    <mergeCell ref="C244:E244"/>
    <mergeCell ref="F244:H244"/>
    <mergeCell ref="C245:E245"/>
    <mergeCell ref="F245:H245"/>
    <mergeCell ref="C246:E246"/>
    <mergeCell ref="F246:H246"/>
    <mergeCell ref="C241:E241"/>
    <mergeCell ref="F241:H241"/>
    <mergeCell ref="C242:E242"/>
    <mergeCell ref="F242:H242"/>
    <mergeCell ref="C243:E243"/>
    <mergeCell ref="F243:H243"/>
    <mergeCell ref="C238:E238"/>
    <mergeCell ref="F238:H238"/>
    <mergeCell ref="C239:E239"/>
    <mergeCell ref="F239:H239"/>
    <mergeCell ref="C240:E240"/>
    <mergeCell ref="F240:H240"/>
    <mergeCell ref="C235:E235"/>
    <mergeCell ref="F235:H235"/>
    <mergeCell ref="C236:E236"/>
    <mergeCell ref="F236:H236"/>
    <mergeCell ref="C237:E237"/>
    <mergeCell ref="F237:H237"/>
    <mergeCell ref="C232:E232"/>
    <mergeCell ref="F232:H232"/>
    <mergeCell ref="C233:E233"/>
    <mergeCell ref="F233:H233"/>
    <mergeCell ref="C234:E234"/>
    <mergeCell ref="F234:H234"/>
    <mergeCell ref="C229:E229"/>
    <mergeCell ref="F229:H229"/>
    <mergeCell ref="C230:E230"/>
    <mergeCell ref="F230:H230"/>
    <mergeCell ref="C231:E231"/>
    <mergeCell ref="F231:H231"/>
    <mergeCell ref="C226:E226"/>
    <mergeCell ref="F226:H226"/>
    <mergeCell ref="C227:E227"/>
    <mergeCell ref="F227:H227"/>
    <mergeCell ref="C228:E228"/>
    <mergeCell ref="F228:H228"/>
    <mergeCell ref="C223:E223"/>
    <mergeCell ref="F223:H223"/>
    <mergeCell ref="C224:E224"/>
    <mergeCell ref="F224:H224"/>
    <mergeCell ref="C225:E225"/>
    <mergeCell ref="F225:H225"/>
    <mergeCell ref="C220:E220"/>
    <mergeCell ref="F220:H220"/>
    <mergeCell ref="C221:E221"/>
    <mergeCell ref="F221:H221"/>
    <mergeCell ref="C222:E222"/>
    <mergeCell ref="F222:H222"/>
    <mergeCell ref="C217:E217"/>
    <mergeCell ref="F217:H217"/>
    <mergeCell ref="C218:E218"/>
    <mergeCell ref="F218:H218"/>
    <mergeCell ref="C219:E219"/>
    <mergeCell ref="F219:H219"/>
    <mergeCell ref="C214:E214"/>
    <mergeCell ref="F214:H214"/>
    <mergeCell ref="C215:E215"/>
    <mergeCell ref="F215:H215"/>
    <mergeCell ref="C216:E216"/>
    <mergeCell ref="F216:H216"/>
    <mergeCell ref="C211:E211"/>
    <mergeCell ref="F211:H211"/>
    <mergeCell ref="C212:E212"/>
    <mergeCell ref="F212:H212"/>
    <mergeCell ref="C213:E213"/>
    <mergeCell ref="F213:H213"/>
    <mergeCell ref="C208:E208"/>
    <mergeCell ref="F208:H208"/>
    <mergeCell ref="C209:E209"/>
    <mergeCell ref="F209:H209"/>
    <mergeCell ref="C210:E210"/>
    <mergeCell ref="F210:H210"/>
    <mergeCell ref="C205:E205"/>
    <mergeCell ref="F205:H205"/>
    <mergeCell ref="C206:E206"/>
    <mergeCell ref="F206:H206"/>
    <mergeCell ref="C207:E207"/>
    <mergeCell ref="F207:H207"/>
    <mergeCell ref="C202:E202"/>
    <mergeCell ref="F202:H202"/>
    <mergeCell ref="C203:E203"/>
    <mergeCell ref="F203:H203"/>
    <mergeCell ref="C204:E204"/>
    <mergeCell ref="F204:H204"/>
    <mergeCell ref="C199:E199"/>
    <mergeCell ref="F199:H199"/>
    <mergeCell ref="C200:E200"/>
    <mergeCell ref="F200:H200"/>
    <mergeCell ref="C201:E201"/>
    <mergeCell ref="F201:H201"/>
    <mergeCell ref="C196:E196"/>
    <mergeCell ref="F196:H196"/>
    <mergeCell ref="C197:E197"/>
    <mergeCell ref="F197:H197"/>
    <mergeCell ref="C198:E198"/>
    <mergeCell ref="F198:H198"/>
    <mergeCell ref="C193:E193"/>
    <mergeCell ref="F193:H193"/>
    <mergeCell ref="C194:E194"/>
    <mergeCell ref="F194:H194"/>
    <mergeCell ref="C195:E195"/>
    <mergeCell ref="F195:H195"/>
    <mergeCell ref="C190:E190"/>
    <mergeCell ref="F190:H190"/>
    <mergeCell ref="C191:E191"/>
    <mergeCell ref="F191:H191"/>
    <mergeCell ref="C192:E192"/>
    <mergeCell ref="F192:H192"/>
    <mergeCell ref="C187:E187"/>
    <mergeCell ref="F187:H187"/>
    <mergeCell ref="C188:E188"/>
    <mergeCell ref="F188:H188"/>
    <mergeCell ref="C189:E189"/>
    <mergeCell ref="F189:H189"/>
    <mergeCell ref="C184:E184"/>
    <mergeCell ref="F184:H184"/>
    <mergeCell ref="C185:E185"/>
    <mergeCell ref="F185:H185"/>
    <mergeCell ref="C186:E186"/>
    <mergeCell ref="F186:H186"/>
    <mergeCell ref="C181:E181"/>
    <mergeCell ref="F181:H181"/>
    <mergeCell ref="C182:E182"/>
    <mergeCell ref="F182:H182"/>
    <mergeCell ref="C183:E183"/>
    <mergeCell ref="F183:H183"/>
    <mergeCell ref="C178:E178"/>
    <mergeCell ref="F178:H178"/>
    <mergeCell ref="C179:E179"/>
    <mergeCell ref="F179:H179"/>
    <mergeCell ref="C180:E180"/>
    <mergeCell ref="F180:H180"/>
    <mergeCell ref="C175:E175"/>
    <mergeCell ref="F175:H175"/>
    <mergeCell ref="C176:E176"/>
    <mergeCell ref="F176:H176"/>
    <mergeCell ref="C177:E177"/>
    <mergeCell ref="F177:H177"/>
    <mergeCell ref="C172:E172"/>
    <mergeCell ref="F172:H172"/>
    <mergeCell ref="C173:E173"/>
    <mergeCell ref="F173:H173"/>
    <mergeCell ref="C174:E174"/>
    <mergeCell ref="F174:H174"/>
    <mergeCell ref="C169:E169"/>
    <mergeCell ref="F169:H169"/>
    <mergeCell ref="C170:E170"/>
    <mergeCell ref="F170:H170"/>
    <mergeCell ref="C171:E171"/>
    <mergeCell ref="F171:H171"/>
    <mergeCell ref="C166:E166"/>
    <mergeCell ref="F166:H166"/>
    <mergeCell ref="C167:E167"/>
    <mergeCell ref="F167:H167"/>
    <mergeCell ref="C168:E168"/>
    <mergeCell ref="F168:H168"/>
    <mergeCell ref="C163:E163"/>
    <mergeCell ref="F163:H163"/>
    <mergeCell ref="C164:E164"/>
    <mergeCell ref="F164:H164"/>
    <mergeCell ref="C165:E165"/>
    <mergeCell ref="F165:H165"/>
    <mergeCell ref="C160:E160"/>
    <mergeCell ref="F160:H160"/>
    <mergeCell ref="C161:E161"/>
    <mergeCell ref="F161:H161"/>
    <mergeCell ref="C162:E162"/>
    <mergeCell ref="F162:H162"/>
    <mergeCell ref="C157:E157"/>
    <mergeCell ref="F157:H157"/>
    <mergeCell ref="C158:E158"/>
    <mergeCell ref="F158:H158"/>
    <mergeCell ref="C159:E159"/>
    <mergeCell ref="F159:H159"/>
    <mergeCell ref="C154:E154"/>
    <mergeCell ref="F154:H154"/>
    <mergeCell ref="C155:E155"/>
    <mergeCell ref="F155:H155"/>
    <mergeCell ref="C156:E156"/>
    <mergeCell ref="F156:H156"/>
    <mergeCell ref="C151:E151"/>
    <mergeCell ref="F151:H151"/>
    <mergeCell ref="C152:E152"/>
    <mergeCell ref="F152:H152"/>
    <mergeCell ref="C153:E153"/>
    <mergeCell ref="F153:H153"/>
    <mergeCell ref="C148:E148"/>
    <mergeCell ref="F148:H148"/>
    <mergeCell ref="C149:E149"/>
    <mergeCell ref="F149:H149"/>
    <mergeCell ref="C150:E150"/>
    <mergeCell ref="F150:H150"/>
    <mergeCell ref="C145:E145"/>
    <mergeCell ref="F145:H145"/>
    <mergeCell ref="C146:E146"/>
    <mergeCell ref="F146:H146"/>
    <mergeCell ref="C147:E147"/>
    <mergeCell ref="F147:H147"/>
    <mergeCell ref="C142:E142"/>
    <mergeCell ref="F142:H142"/>
    <mergeCell ref="C143:E143"/>
    <mergeCell ref="F143:H143"/>
    <mergeCell ref="C144:E144"/>
    <mergeCell ref="F144:H144"/>
    <mergeCell ref="C139:E139"/>
    <mergeCell ref="F139:H139"/>
    <mergeCell ref="C140:E140"/>
    <mergeCell ref="F140:H140"/>
    <mergeCell ref="C141:E141"/>
    <mergeCell ref="F141:H141"/>
    <mergeCell ref="C136:E136"/>
    <mergeCell ref="F136:H136"/>
    <mergeCell ref="C137:E137"/>
    <mergeCell ref="F137:H137"/>
    <mergeCell ref="C138:E138"/>
    <mergeCell ref="F138:H138"/>
    <mergeCell ref="C133:E133"/>
    <mergeCell ref="F133:H133"/>
    <mergeCell ref="C134:E134"/>
    <mergeCell ref="F134:H134"/>
    <mergeCell ref="C135:E135"/>
    <mergeCell ref="F135:H135"/>
    <mergeCell ref="C130:E130"/>
    <mergeCell ref="F130:H130"/>
    <mergeCell ref="C131:E131"/>
    <mergeCell ref="F131:H131"/>
    <mergeCell ref="C132:E132"/>
    <mergeCell ref="F132:H132"/>
    <mergeCell ref="C127:E127"/>
    <mergeCell ref="F127:H127"/>
    <mergeCell ref="C128:E128"/>
    <mergeCell ref="F128:H128"/>
    <mergeCell ref="C129:E129"/>
    <mergeCell ref="F129:H129"/>
    <mergeCell ref="C124:E124"/>
    <mergeCell ref="F124:H124"/>
    <mergeCell ref="C125:E125"/>
    <mergeCell ref="F125:H125"/>
    <mergeCell ref="C126:E126"/>
    <mergeCell ref="F126:H126"/>
    <mergeCell ref="C121:E121"/>
    <mergeCell ref="F121:H121"/>
    <mergeCell ref="C122:E122"/>
    <mergeCell ref="F122:H122"/>
    <mergeCell ref="C123:E123"/>
    <mergeCell ref="F123:H123"/>
    <mergeCell ref="C118:E118"/>
    <mergeCell ref="F118:H118"/>
    <mergeCell ref="C119:E119"/>
    <mergeCell ref="F119:H119"/>
    <mergeCell ref="C120:E120"/>
    <mergeCell ref="F120:H120"/>
    <mergeCell ref="C115:E115"/>
    <mergeCell ref="F115:H115"/>
    <mergeCell ref="C116:E116"/>
    <mergeCell ref="F116:H116"/>
    <mergeCell ref="C117:E117"/>
    <mergeCell ref="F117:H117"/>
    <mergeCell ref="C112:E112"/>
    <mergeCell ref="F112:H112"/>
    <mergeCell ref="C113:E113"/>
    <mergeCell ref="F113:H113"/>
    <mergeCell ref="C114:E114"/>
    <mergeCell ref="F114:H114"/>
    <mergeCell ref="C109:E109"/>
    <mergeCell ref="F109:H109"/>
    <mergeCell ref="C110:E110"/>
    <mergeCell ref="F110:H110"/>
    <mergeCell ref="C111:E111"/>
    <mergeCell ref="F111:H111"/>
    <mergeCell ref="C106:E106"/>
    <mergeCell ref="F106:H106"/>
    <mergeCell ref="C107:E107"/>
    <mergeCell ref="F107:H107"/>
    <mergeCell ref="C108:E108"/>
    <mergeCell ref="F108:H108"/>
    <mergeCell ref="C103:E103"/>
    <mergeCell ref="F103:H103"/>
    <mergeCell ref="C104:E104"/>
    <mergeCell ref="F104:H104"/>
    <mergeCell ref="C105:E105"/>
    <mergeCell ref="F105:H105"/>
    <mergeCell ref="C100:E100"/>
    <mergeCell ref="F100:H100"/>
    <mergeCell ref="C101:E101"/>
    <mergeCell ref="F101:H101"/>
    <mergeCell ref="C102:E102"/>
    <mergeCell ref="F102:H102"/>
    <mergeCell ref="C97:E97"/>
    <mergeCell ref="F97:H97"/>
    <mergeCell ref="C98:E98"/>
    <mergeCell ref="F98:H98"/>
    <mergeCell ref="C99:E99"/>
    <mergeCell ref="F99:H99"/>
    <mergeCell ref="C94:E94"/>
    <mergeCell ref="F94:H94"/>
    <mergeCell ref="C95:E95"/>
    <mergeCell ref="F95:H95"/>
    <mergeCell ref="C96:E96"/>
    <mergeCell ref="F96:H96"/>
    <mergeCell ref="C91:E91"/>
    <mergeCell ref="F91:H91"/>
    <mergeCell ref="C92:E92"/>
    <mergeCell ref="F92:H92"/>
    <mergeCell ref="C93:E93"/>
    <mergeCell ref="F93:H93"/>
    <mergeCell ref="C88:E88"/>
    <mergeCell ref="F88:H88"/>
    <mergeCell ref="C89:E89"/>
    <mergeCell ref="F89:H89"/>
    <mergeCell ref="C90:E90"/>
    <mergeCell ref="F90:H90"/>
    <mergeCell ref="C85:E85"/>
    <mergeCell ref="F85:H85"/>
    <mergeCell ref="C86:E86"/>
    <mergeCell ref="F86:H86"/>
    <mergeCell ref="C87:E87"/>
    <mergeCell ref="F87:H87"/>
    <mergeCell ref="C82:E82"/>
    <mergeCell ref="F82:H82"/>
    <mergeCell ref="C83:E83"/>
    <mergeCell ref="F83:H83"/>
    <mergeCell ref="C84:E84"/>
    <mergeCell ref="F84:H84"/>
    <mergeCell ref="C79:E79"/>
    <mergeCell ref="F79:H79"/>
    <mergeCell ref="C80:E80"/>
    <mergeCell ref="F80:H80"/>
    <mergeCell ref="C81:E81"/>
    <mergeCell ref="F81:H81"/>
    <mergeCell ref="C76:E76"/>
    <mergeCell ref="F76:H76"/>
    <mergeCell ref="C77:E77"/>
    <mergeCell ref="F77:H77"/>
    <mergeCell ref="C78:E78"/>
    <mergeCell ref="F78:H78"/>
    <mergeCell ref="C73:E73"/>
    <mergeCell ref="F73:H73"/>
    <mergeCell ref="C74:E74"/>
    <mergeCell ref="F74:H74"/>
    <mergeCell ref="C75:E75"/>
    <mergeCell ref="F75:H75"/>
    <mergeCell ref="C70:E70"/>
    <mergeCell ref="F70:H70"/>
    <mergeCell ref="C71:E71"/>
    <mergeCell ref="F71:H71"/>
    <mergeCell ref="C72:E72"/>
    <mergeCell ref="F72:H72"/>
    <mergeCell ref="C67:E67"/>
    <mergeCell ref="F67:H67"/>
    <mergeCell ref="C68:E68"/>
    <mergeCell ref="F68:H68"/>
    <mergeCell ref="C69:E69"/>
    <mergeCell ref="F69:H69"/>
    <mergeCell ref="C64:E64"/>
    <mergeCell ref="F64:H64"/>
    <mergeCell ref="C65:E65"/>
    <mergeCell ref="F65:H65"/>
    <mergeCell ref="C66:E66"/>
    <mergeCell ref="F66:H66"/>
    <mergeCell ref="C61:E61"/>
    <mergeCell ref="F61:H61"/>
    <mergeCell ref="C62:E62"/>
    <mergeCell ref="F62:H62"/>
    <mergeCell ref="C63:E63"/>
    <mergeCell ref="F63:H63"/>
    <mergeCell ref="C58:E58"/>
    <mergeCell ref="F58:H58"/>
    <mergeCell ref="C59:E59"/>
    <mergeCell ref="F59:H59"/>
    <mergeCell ref="C60:E60"/>
    <mergeCell ref="F60:H60"/>
    <mergeCell ref="C55:E55"/>
    <mergeCell ref="F55:H55"/>
    <mergeCell ref="C56:E56"/>
    <mergeCell ref="F56:H56"/>
    <mergeCell ref="C57:E57"/>
    <mergeCell ref="F57:H57"/>
    <mergeCell ref="C52:E52"/>
    <mergeCell ref="F52:H52"/>
    <mergeCell ref="C53:E53"/>
    <mergeCell ref="F53:H53"/>
    <mergeCell ref="C54:E54"/>
    <mergeCell ref="F54:H54"/>
    <mergeCell ref="C49:E49"/>
    <mergeCell ref="F49:H49"/>
    <mergeCell ref="C50:E50"/>
    <mergeCell ref="F50:H50"/>
    <mergeCell ref="C51:E51"/>
    <mergeCell ref="F51:H51"/>
    <mergeCell ref="C46:E46"/>
    <mergeCell ref="F46:H46"/>
    <mergeCell ref="C47:E47"/>
    <mergeCell ref="F47:H47"/>
    <mergeCell ref="C48:E48"/>
    <mergeCell ref="F48:H48"/>
    <mergeCell ref="C43:E43"/>
    <mergeCell ref="F43:H43"/>
    <mergeCell ref="C44:E44"/>
    <mergeCell ref="F44:H44"/>
    <mergeCell ref="C45:E45"/>
    <mergeCell ref="F45:H45"/>
    <mergeCell ref="C40:E40"/>
    <mergeCell ref="F40:H40"/>
    <mergeCell ref="C41:E41"/>
    <mergeCell ref="F41:H41"/>
    <mergeCell ref="C42:E42"/>
    <mergeCell ref="F42:H42"/>
    <mergeCell ref="C37:E37"/>
    <mergeCell ref="F37:H37"/>
    <mergeCell ref="C38:E38"/>
    <mergeCell ref="F38:H38"/>
    <mergeCell ref="C39:E39"/>
    <mergeCell ref="F39:H39"/>
    <mergeCell ref="C34:E34"/>
    <mergeCell ref="F34:H34"/>
    <mergeCell ref="C35:E35"/>
    <mergeCell ref="F35:H35"/>
    <mergeCell ref="C36:E36"/>
    <mergeCell ref="F36:H36"/>
    <mergeCell ref="C31:E31"/>
    <mergeCell ref="F31:H31"/>
    <mergeCell ref="C32:E32"/>
    <mergeCell ref="F32:H32"/>
    <mergeCell ref="C33:E33"/>
    <mergeCell ref="F33:H33"/>
    <mergeCell ref="C28:E28"/>
    <mergeCell ref="F28:H28"/>
    <mergeCell ref="C29:E29"/>
    <mergeCell ref="F29:H29"/>
    <mergeCell ref="C30:E30"/>
    <mergeCell ref="F30:H30"/>
    <mergeCell ref="C25:E25"/>
    <mergeCell ref="F25:H25"/>
    <mergeCell ref="C26:E26"/>
    <mergeCell ref="F26:H26"/>
    <mergeCell ref="C27:E27"/>
    <mergeCell ref="F27:H27"/>
    <mergeCell ref="C22:E22"/>
    <mergeCell ref="F22:H22"/>
    <mergeCell ref="C23:E23"/>
    <mergeCell ref="F23:H23"/>
    <mergeCell ref="C24:E24"/>
    <mergeCell ref="F24:H24"/>
    <mergeCell ref="C20:E20"/>
    <mergeCell ref="F20:H20"/>
    <mergeCell ref="C21:E21"/>
    <mergeCell ref="F21:H21"/>
    <mergeCell ref="C16:E16"/>
    <mergeCell ref="F16:H16"/>
    <mergeCell ref="C17:E17"/>
    <mergeCell ref="F17:H17"/>
    <mergeCell ref="C18:E18"/>
    <mergeCell ref="F18:H18"/>
    <mergeCell ref="C15:E15"/>
    <mergeCell ref="F15:H15"/>
    <mergeCell ref="C10:E10"/>
    <mergeCell ref="F10:H10"/>
    <mergeCell ref="C11:E11"/>
    <mergeCell ref="F11:H11"/>
    <mergeCell ref="C12:E12"/>
    <mergeCell ref="F12:H12"/>
    <mergeCell ref="C19:E19"/>
    <mergeCell ref="F19:H19"/>
    <mergeCell ref="C9:E9"/>
    <mergeCell ref="F9:H9"/>
    <mergeCell ref="G4:G5"/>
    <mergeCell ref="I4:J4"/>
    <mergeCell ref="K4:P5"/>
    <mergeCell ref="I5:J5"/>
    <mergeCell ref="C13:E13"/>
    <mergeCell ref="F13:H13"/>
    <mergeCell ref="C14:E14"/>
    <mergeCell ref="F14:H14"/>
    <mergeCell ref="A7:A8"/>
    <mergeCell ref="B7:B8"/>
    <mergeCell ref="C7:E8"/>
    <mergeCell ref="F7:H8"/>
    <mergeCell ref="I7:J7"/>
    <mergeCell ref="K7:K8"/>
    <mergeCell ref="B1:H1"/>
    <mergeCell ref="J1:L1"/>
    <mergeCell ref="M1:P1"/>
    <mergeCell ref="H3:J3"/>
    <mergeCell ref="K3:P3"/>
    <mergeCell ref="B4:B5"/>
    <mergeCell ref="C4:C5"/>
    <mergeCell ref="D4:D5"/>
    <mergeCell ref="E4:E5"/>
    <mergeCell ref="F4:F5"/>
    <mergeCell ref="L7:L8"/>
    <mergeCell ref="M7:M8"/>
    <mergeCell ref="N7:N8"/>
    <mergeCell ref="O7:O8"/>
    <mergeCell ref="P7:P8"/>
  </mergeCells>
  <phoneticPr fontId="2"/>
  <pageMargins left="0.23622047244094491" right="0.23622047244094491" top="0.74803149606299213" bottom="0.74803149606299213" header="0.31496062992125984" footer="0.31496062992125984"/>
  <pageSetup paperSize="9" scale="70" fitToHeight="0" orientation="landscape" r:id="rId1"/>
  <headerFooter>
    <oddFooter>&amp;C&amp;14&amp;P / &amp;N ページ</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8"/>
  <sheetViews>
    <sheetView workbookViewId="0">
      <selection activeCell="B4" sqref="B4:B5"/>
    </sheetView>
  </sheetViews>
  <sheetFormatPr defaultRowHeight="13.5" x14ac:dyDescent="0.15"/>
  <cols>
    <col min="1" max="1" width="5.625" style="351" customWidth="1"/>
    <col min="2" max="8" width="9.625" style="351" customWidth="1"/>
    <col min="9" max="9" width="17" style="351" customWidth="1"/>
    <col min="10" max="10" width="15.375" style="351" customWidth="1"/>
    <col min="11" max="11" width="15.625" style="351" customWidth="1"/>
    <col min="12" max="12" width="17.875" style="351" customWidth="1"/>
    <col min="13" max="13" width="24" style="351" customWidth="1"/>
    <col min="14" max="14" width="6.875" style="351" customWidth="1"/>
    <col min="15" max="15" width="13.875" style="351" customWidth="1"/>
    <col min="16" max="16" width="21.625" style="351" customWidth="1"/>
    <col min="17" max="16384" width="9" style="351"/>
  </cols>
  <sheetData>
    <row r="1" spans="1:16" ht="39.75" customHeight="1" thickBot="1" x14ac:dyDescent="0.2">
      <c r="A1" s="348"/>
      <c r="B1" s="622" t="str">
        <f>【手書き用】!B1</f>
        <v>慶事のご返礼品・弔事のご返礼品　お届け先一覧（手書き用）</v>
      </c>
      <c r="C1" s="622"/>
      <c r="D1" s="622"/>
      <c r="E1" s="622"/>
      <c r="F1" s="622"/>
      <c r="G1" s="622"/>
      <c r="H1" s="623"/>
      <c r="I1" s="417" t="s">
        <v>527</v>
      </c>
      <c r="J1" s="624" t="s">
        <v>548</v>
      </c>
      <c r="K1" s="625"/>
      <c r="L1" s="626"/>
      <c r="M1" s="627" t="s">
        <v>2253</v>
      </c>
      <c r="N1" s="628"/>
      <c r="O1" s="628"/>
      <c r="P1" s="628"/>
    </row>
    <row r="2" spans="1:16" ht="30" customHeight="1" x14ac:dyDescent="0.2">
      <c r="A2" s="352"/>
      <c r="B2" s="353" t="s">
        <v>729</v>
      </c>
      <c r="C2" s="354"/>
      <c r="D2" s="354"/>
      <c r="E2" s="354"/>
      <c r="F2" s="354"/>
      <c r="G2" s="354"/>
      <c r="H2" s="354"/>
      <c r="I2" s="355"/>
      <c r="J2" s="356"/>
      <c r="K2" s="356"/>
      <c r="L2" s="357"/>
      <c r="M2" s="357"/>
      <c r="N2" s="357"/>
      <c r="O2" s="357"/>
      <c r="P2" s="357"/>
    </row>
    <row r="3" spans="1:16" ht="34.5" customHeight="1" x14ac:dyDescent="0.15">
      <c r="A3" s="358"/>
      <c r="B3" s="418" t="s">
        <v>182</v>
      </c>
      <c r="C3" s="418" t="s">
        <v>9</v>
      </c>
      <c r="D3" s="418" t="s">
        <v>530</v>
      </c>
      <c r="E3" s="418" t="s">
        <v>531</v>
      </c>
      <c r="F3" s="418" t="s">
        <v>532</v>
      </c>
      <c r="G3" s="418" t="s">
        <v>533</v>
      </c>
      <c r="H3" s="629" t="s">
        <v>534</v>
      </c>
      <c r="I3" s="629"/>
      <c r="J3" s="621"/>
      <c r="K3" s="620" t="s">
        <v>535</v>
      </c>
      <c r="L3" s="629"/>
      <c r="M3" s="629"/>
      <c r="N3" s="629"/>
      <c r="O3" s="629"/>
      <c r="P3" s="621"/>
    </row>
    <row r="4" spans="1:16" ht="19.5" customHeight="1" x14ac:dyDescent="0.15">
      <c r="A4" s="358"/>
      <c r="B4" s="632" t="s">
        <v>551</v>
      </c>
      <c r="C4" s="632" t="s">
        <v>2252</v>
      </c>
      <c r="D4" s="632" t="s">
        <v>553</v>
      </c>
      <c r="E4" s="632" t="s">
        <v>551</v>
      </c>
      <c r="F4" s="632" t="s">
        <v>551</v>
      </c>
      <c r="G4" s="632" t="s">
        <v>731</v>
      </c>
      <c r="H4" s="360"/>
      <c r="I4" s="651" t="str">
        <f>【手書き用】!I4</f>
        <v>50354：慶事のご返礼品</v>
      </c>
      <c r="J4" s="656"/>
      <c r="K4" s="607"/>
      <c r="L4" s="607"/>
      <c r="M4" s="607"/>
      <c r="N4" s="607"/>
      <c r="O4" s="607"/>
      <c r="P4" s="607"/>
    </row>
    <row r="5" spans="1:16" ht="19.5" customHeight="1" x14ac:dyDescent="0.15">
      <c r="A5" s="358"/>
      <c r="B5" s="632"/>
      <c r="C5" s="632"/>
      <c r="D5" s="632"/>
      <c r="E5" s="632"/>
      <c r="F5" s="632"/>
      <c r="G5" s="632"/>
      <c r="H5" s="383" t="s">
        <v>732</v>
      </c>
      <c r="I5" s="657" t="str">
        <f>【手書き用】!I5</f>
        <v>50355：弔事のご返礼品</v>
      </c>
      <c r="J5" s="658"/>
      <c r="K5" s="607"/>
      <c r="L5" s="607"/>
      <c r="M5" s="607"/>
      <c r="N5" s="607"/>
      <c r="O5" s="607"/>
      <c r="P5" s="607"/>
    </row>
    <row r="6" spans="1:16" ht="9.75" customHeight="1" x14ac:dyDescent="0.15">
      <c r="A6" s="358"/>
      <c r="B6" s="362"/>
      <c r="C6" s="362"/>
      <c r="D6" s="362"/>
      <c r="E6" s="362"/>
      <c r="F6" s="362"/>
      <c r="G6" s="362"/>
      <c r="H6" s="362"/>
      <c r="I6" s="362"/>
      <c r="J6" s="363"/>
      <c r="K6" s="364"/>
      <c r="L6" s="363"/>
      <c r="M6" s="363"/>
      <c r="N6" s="365"/>
      <c r="O6" s="365"/>
      <c r="P6" s="365"/>
    </row>
    <row r="7" spans="1:16" ht="30" customHeight="1" x14ac:dyDescent="0.15">
      <c r="A7" s="610" t="s">
        <v>536</v>
      </c>
      <c r="B7" s="612" t="s">
        <v>537</v>
      </c>
      <c r="C7" s="614" t="s">
        <v>538</v>
      </c>
      <c r="D7" s="615"/>
      <c r="E7" s="615"/>
      <c r="F7" s="615" t="s">
        <v>539</v>
      </c>
      <c r="G7" s="615"/>
      <c r="H7" s="618"/>
      <c r="I7" s="620" t="s">
        <v>540</v>
      </c>
      <c r="J7" s="621"/>
      <c r="K7" s="612" t="s">
        <v>5</v>
      </c>
      <c r="L7" s="630" t="s">
        <v>541</v>
      </c>
      <c r="M7" s="631" t="s">
        <v>542</v>
      </c>
      <c r="N7" s="610" t="s">
        <v>450</v>
      </c>
      <c r="O7" s="610" t="s">
        <v>730</v>
      </c>
      <c r="P7" s="610" t="s">
        <v>543</v>
      </c>
    </row>
    <row r="8" spans="1:16" ht="30" customHeight="1" x14ac:dyDescent="0.15">
      <c r="A8" s="611"/>
      <c r="B8" s="613"/>
      <c r="C8" s="616"/>
      <c r="D8" s="617"/>
      <c r="E8" s="617"/>
      <c r="F8" s="617"/>
      <c r="G8" s="617"/>
      <c r="H8" s="619"/>
      <c r="I8" s="367" t="s">
        <v>544</v>
      </c>
      <c r="J8" s="368" t="s">
        <v>545</v>
      </c>
      <c r="K8" s="613"/>
      <c r="L8" s="630"/>
      <c r="M8" s="631"/>
      <c r="N8" s="611"/>
      <c r="O8" s="611"/>
      <c r="P8" s="611"/>
    </row>
    <row r="9" spans="1:16" ht="51.75" customHeight="1" x14ac:dyDescent="0.15">
      <c r="A9" s="369">
        <v>1</v>
      </c>
      <c r="B9" s="370" t="s">
        <v>557</v>
      </c>
      <c r="C9" s="601" t="s">
        <v>558</v>
      </c>
      <c r="D9" s="602"/>
      <c r="E9" s="602"/>
      <c r="F9" s="602" t="s">
        <v>559</v>
      </c>
      <c r="G9" s="602"/>
      <c r="H9" s="603"/>
      <c r="I9" s="403" t="s">
        <v>560</v>
      </c>
      <c r="J9" s="404" t="s">
        <v>561</v>
      </c>
      <c r="K9" s="373" t="s">
        <v>562</v>
      </c>
      <c r="L9" s="385" t="s">
        <v>2254</v>
      </c>
      <c r="M9" s="375" t="s">
        <v>2255</v>
      </c>
      <c r="N9" s="376">
        <v>1</v>
      </c>
      <c r="O9" s="376">
        <v>2200</v>
      </c>
      <c r="P9" s="405" t="s">
        <v>564</v>
      </c>
    </row>
    <row r="10" spans="1:16" ht="51.75" customHeight="1" x14ac:dyDescent="0.15">
      <c r="A10" s="369">
        <v>2</v>
      </c>
      <c r="B10" s="370" t="s">
        <v>565</v>
      </c>
      <c r="C10" s="601" t="s">
        <v>566</v>
      </c>
      <c r="D10" s="602"/>
      <c r="E10" s="602"/>
      <c r="F10" s="602" t="s">
        <v>733</v>
      </c>
      <c r="G10" s="602"/>
      <c r="H10" s="603"/>
      <c r="I10" s="403" t="s">
        <v>567</v>
      </c>
      <c r="J10" s="404" t="s">
        <v>568</v>
      </c>
      <c r="K10" s="373" t="s">
        <v>569</v>
      </c>
      <c r="L10" s="385" t="s">
        <v>2256</v>
      </c>
      <c r="M10" s="375" t="s">
        <v>570</v>
      </c>
      <c r="N10" s="376">
        <v>1</v>
      </c>
      <c r="O10" s="376">
        <v>2480</v>
      </c>
      <c r="P10" s="405"/>
    </row>
    <row r="11" spans="1:16" ht="51.75" customHeight="1" x14ac:dyDescent="0.15">
      <c r="A11" s="369">
        <v>3</v>
      </c>
      <c r="B11" s="370" t="s">
        <v>571</v>
      </c>
      <c r="C11" s="601" t="s">
        <v>572</v>
      </c>
      <c r="D11" s="602"/>
      <c r="E11" s="602"/>
      <c r="F11" s="602" t="s">
        <v>734</v>
      </c>
      <c r="G11" s="602"/>
      <c r="H11" s="603"/>
      <c r="I11" s="403" t="s">
        <v>567</v>
      </c>
      <c r="J11" s="404" t="s">
        <v>568</v>
      </c>
      <c r="K11" s="373" t="s">
        <v>735</v>
      </c>
      <c r="L11" s="385" t="s">
        <v>2257</v>
      </c>
      <c r="M11" s="375" t="s">
        <v>2258</v>
      </c>
      <c r="N11" s="376">
        <v>1</v>
      </c>
      <c r="O11" s="402">
        <v>3570</v>
      </c>
      <c r="P11" s="406" t="s">
        <v>575</v>
      </c>
    </row>
    <row r="12" spans="1:16" ht="51.75" customHeight="1" x14ac:dyDescent="0.15">
      <c r="A12" s="369">
        <v>4</v>
      </c>
      <c r="B12" s="370"/>
      <c r="C12" s="601"/>
      <c r="D12" s="602"/>
      <c r="E12" s="602"/>
      <c r="F12" s="602"/>
      <c r="G12" s="602"/>
      <c r="H12" s="603"/>
      <c r="I12" s="419"/>
      <c r="J12" s="420"/>
      <c r="K12" s="378"/>
      <c r="L12" s="374" t="s">
        <v>547</v>
      </c>
      <c r="M12" s="375"/>
      <c r="N12" s="376"/>
      <c r="O12" s="376"/>
      <c r="P12" s="377"/>
    </row>
    <row r="13" spans="1:16" ht="51.75" customHeight="1" x14ac:dyDescent="0.15">
      <c r="A13" s="369">
        <v>5</v>
      </c>
      <c r="B13" s="370"/>
      <c r="C13" s="601"/>
      <c r="D13" s="602"/>
      <c r="E13" s="602"/>
      <c r="F13" s="602"/>
      <c r="G13" s="602"/>
      <c r="H13" s="603"/>
      <c r="I13" s="419"/>
      <c r="J13" s="420"/>
      <c r="K13" s="378"/>
      <c r="L13" s="374" t="s">
        <v>547</v>
      </c>
      <c r="M13" s="375"/>
      <c r="N13" s="376"/>
      <c r="O13" s="376"/>
      <c r="P13" s="377"/>
    </row>
    <row r="14" spans="1:16" ht="51.75" customHeight="1" x14ac:dyDescent="0.15">
      <c r="A14" s="369">
        <v>6</v>
      </c>
      <c r="B14" s="370"/>
      <c r="C14" s="601"/>
      <c r="D14" s="602"/>
      <c r="E14" s="602"/>
      <c r="F14" s="602"/>
      <c r="G14" s="602"/>
      <c r="H14" s="603"/>
      <c r="I14" s="419"/>
      <c r="J14" s="420"/>
      <c r="K14" s="378"/>
      <c r="L14" s="374" t="s">
        <v>547</v>
      </c>
      <c r="M14" s="375"/>
      <c r="N14" s="376"/>
      <c r="O14" s="376"/>
      <c r="P14" s="377"/>
    </row>
    <row r="15" spans="1:16" ht="51.75" customHeight="1" x14ac:dyDescent="0.15">
      <c r="A15" s="369">
        <v>7</v>
      </c>
      <c r="B15" s="370"/>
      <c r="C15" s="601"/>
      <c r="D15" s="602"/>
      <c r="E15" s="602"/>
      <c r="F15" s="602"/>
      <c r="G15" s="602"/>
      <c r="H15" s="603"/>
      <c r="I15" s="419"/>
      <c r="J15" s="420"/>
      <c r="K15" s="378"/>
      <c r="L15" s="374" t="s">
        <v>547</v>
      </c>
      <c r="M15" s="375"/>
      <c r="N15" s="376"/>
      <c r="O15" s="376"/>
      <c r="P15" s="377"/>
    </row>
    <row r="16" spans="1:16" ht="51.75" customHeight="1" x14ac:dyDescent="0.15">
      <c r="A16" s="369">
        <v>8</v>
      </c>
      <c r="B16" s="370"/>
      <c r="C16" s="601"/>
      <c r="D16" s="602"/>
      <c r="E16" s="602"/>
      <c r="F16" s="602"/>
      <c r="G16" s="602"/>
      <c r="H16" s="603"/>
      <c r="I16" s="419"/>
      <c r="J16" s="420"/>
      <c r="K16" s="378"/>
      <c r="L16" s="374" t="s">
        <v>547</v>
      </c>
      <c r="M16" s="375"/>
      <c r="N16" s="376"/>
      <c r="O16" s="376"/>
      <c r="P16" s="377"/>
    </row>
    <row r="17" spans="1:16" ht="51.75" customHeight="1" x14ac:dyDescent="0.15">
      <c r="A17" s="369">
        <v>9</v>
      </c>
      <c r="B17" s="370"/>
      <c r="C17" s="601"/>
      <c r="D17" s="602"/>
      <c r="E17" s="602"/>
      <c r="F17" s="602"/>
      <c r="G17" s="602"/>
      <c r="H17" s="603"/>
      <c r="I17" s="419"/>
      <c r="J17" s="420"/>
      <c r="K17" s="378"/>
      <c r="L17" s="374" t="s">
        <v>547</v>
      </c>
      <c r="M17" s="375"/>
      <c r="N17" s="376"/>
      <c r="O17" s="376"/>
      <c r="P17" s="377"/>
    </row>
    <row r="18" spans="1:16" ht="51.75" customHeight="1" x14ac:dyDescent="0.15">
      <c r="A18" s="369">
        <v>10</v>
      </c>
      <c r="B18" s="370"/>
      <c r="C18" s="601"/>
      <c r="D18" s="602"/>
      <c r="E18" s="602"/>
      <c r="F18" s="602"/>
      <c r="G18" s="602"/>
      <c r="H18" s="603"/>
      <c r="I18" s="419"/>
      <c r="J18" s="420"/>
      <c r="K18" s="378"/>
      <c r="L18" s="374" t="s">
        <v>547</v>
      </c>
      <c r="M18" s="375"/>
      <c r="N18" s="376"/>
      <c r="O18" s="376"/>
      <c r="P18" s="377"/>
    </row>
  </sheetData>
  <sheetProtection password="9026" sheet="1" objects="1" scenarios="1"/>
  <mergeCells count="45">
    <mergeCell ref="C16:E16"/>
    <mergeCell ref="F16:H16"/>
    <mergeCell ref="C17:E17"/>
    <mergeCell ref="F17:H17"/>
    <mergeCell ref="C18:E18"/>
    <mergeCell ref="F18:H18"/>
    <mergeCell ref="C13:E13"/>
    <mergeCell ref="F13:H13"/>
    <mergeCell ref="C14:E14"/>
    <mergeCell ref="F14:H14"/>
    <mergeCell ref="C15:E15"/>
    <mergeCell ref="F15:H15"/>
    <mergeCell ref="C10:E10"/>
    <mergeCell ref="F10:H10"/>
    <mergeCell ref="C11:E11"/>
    <mergeCell ref="F11:H11"/>
    <mergeCell ref="C12:E12"/>
    <mergeCell ref="F12:H12"/>
    <mergeCell ref="C9:E9"/>
    <mergeCell ref="F9:H9"/>
    <mergeCell ref="G4:G5"/>
    <mergeCell ref="I4:J4"/>
    <mergeCell ref="K4:P5"/>
    <mergeCell ref="I5:J5"/>
    <mergeCell ref="K7:K8"/>
    <mergeCell ref="L7:L8"/>
    <mergeCell ref="M7:M8"/>
    <mergeCell ref="N7:N8"/>
    <mergeCell ref="O7:O8"/>
    <mergeCell ref="P7:P8"/>
    <mergeCell ref="A7:A8"/>
    <mergeCell ref="B7:B8"/>
    <mergeCell ref="C7:E8"/>
    <mergeCell ref="F7:H8"/>
    <mergeCell ref="I7:J7"/>
    <mergeCell ref="B1:H1"/>
    <mergeCell ref="J1:L1"/>
    <mergeCell ref="M1:P1"/>
    <mergeCell ref="H3:J3"/>
    <mergeCell ref="K3:P3"/>
    <mergeCell ref="B4:B5"/>
    <mergeCell ref="C4:C5"/>
    <mergeCell ref="D4:D5"/>
    <mergeCell ref="E4:E5"/>
    <mergeCell ref="F4:F5"/>
  </mergeCells>
  <phoneticPr fontId="2"/>
  <pageMargins left="0.25" right="0.25" top="0.75" bottom="0.75" header="0.3" footer="0.3"/>
  <pageSetup paperSize="9" scale="68" fitToHeight="0"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pageSetUpPr fitToPage="1"/>
  </sheetPr>
  <dimension ref="A1:Z50"/>
  <sheetViews>
    <sheetView showGridLines="0" view="pageBreakPreview" zoomScale="85" zoomScaleNormal="85" zoomScaleSheetLayoutView="85" workbookViewId="0">
      <selection activeCell="J16" sqref="J16:J19"/>
    </sheetView>
  </sheetViews>
  <sheetFormatPr defaultRowHeight="13.5" customHeight="1" zeroHeight="1" x14ac:dyDescent="0.15"/>
  <cols>
    <col min="1" max="1" width="5.625" style="140" customWidth="1"/>
    <col min="2" max="2" width="9" style="140" customWidth="1"/>
    <col min="3" max="3" width="1.125" style="140" customWidth="1"/>
    <col min="4" max="4" width="9" style="140" customWidth="1"/>
    <col min="5" max="5" width="4.375" style="140" customWidth="1"/>
    <col min="6" max="6" width="3.625" style="140" customWidth="1"/>
    <col min="7" max="7" width="2.625" style="140" customWidth="1"/>
    <col min="8" max="8" width="8.625" style="140" customWidth="1"/>
    <col min="9" max="9" width="2.625" style="140" customWidth="1"/>
    <col min="10" max="11" width="8.625" style="140" customWidth="1"/>
    <col min="12" max="12" width="10.625" style="140" customWidth="1"/>
    <col min="13" max="14" width="12.625" style="140" customWidth="1"/>
    <col min="15" max="15" width="10.625" style="140" customWidth="1"/>
    <col min="16" max="16" width="8.625" style="140" customWidth="1"/>
    <col min="17" max="17" width="1.25" style="140" customWidth="1"/>
    <col min="18" max="18" width="8.625" style="140" customWidth="1"/>
    <col min="19" max="20" width="9.625" style="140" customWidth="1"/>
    <col min="21" max="22" width="9" style="140" customWidth="1"/>
    <col min="23" max="23" width="9" style="140" bestFit="1" customWidth="1"/>
    <col min="24" max="25" width="11" style="140" bestFit="1" customWidth="1"/>
    <col min="26" max="26" width="6.625" style="140" customWidth="1"/>
    <col min="27" max="16384" width="9" style="140"/>
  </cols>
  <sheetData>
    <row r="1" spans="1:26" ht="28.5" x14ac:dyDescent="0.15">
      <c r="A1" s="685" t="s">
        <v>211</v>
      </c>
      <c r="B1" s="685"/>
      <c r="C1" s="685"/>
      <c r="D1" s="685"/>
      <c r="E1" s="685"/>
      <c r="F1" s="685"/>
      <c r="G1" s="686" t="s">
        <v>488</v>
      </c>
      <c r="H1" s="686"/>
      <c r="I1" s="686"/>
      <c r="J1" s="686"/>
      <c r="K1" s="686"/>
      <c r="L1" s="686"/>
      <c r="M1" s="686"/>
      <c r="N1" s="686"/>
      <c r="O1" s="686"/>
      <c r="P1" s="686"/>
      <c r="Q1" s="686"/>
      <c r="R1" s="686"/>
      <c r="S1" s="686"/>
      <c r="T1" s="138"/>
      <c r="U1" s="138"/>
      <c r="V1" s="138"/>
      <c r="W1" s="139"/>
      <c r="X1" s="139"/>
      <c r="Y1" s="139"/>
      <c r="Z1" s="137"/>
    </row>
    <row r="2" spans="1:26" ht="28.5" x14ac:dyDescent="0.15">
      <c r="A2" s="685"/>
      <c r="B2" s="685"/>
      <c r="C2" s="685"/>
      <c r="D2" s="685"/>
      <c r="E2" s="685"/>
      <c r="F2" s="685"/>
      <c r="G2" s="686"/>
      <c r="H2" s="686"/>
      <c r="I2" s="686"/>
      <c r="J2" s="686"/>
      <c r="K2" s="686"/>
      <c r="L2" s="686"/>
      <c r="M2" s="686"/>
      <c r="N2" s="686"/>
      <c r="O2" s="686"/>
      <c r="P2" s="686"/>
      <c r="Q2" s="686"/>
      <c r="R2" s="686"/>
      <c r="S2" s="686"/>
      <c r="T2" s="138"/>
      <c r="U2" s="149"/>
      <c r="V2" s="316" t="s">
        <v>213</v>
      </c>
      <c r="W2" s="316" t="s">
        <v>214</v>
      </c>
      <c r="X2" s="325" t="s">
        <v>215</v>
      </c>
      <c r="Y2" s="326"/>
      <c r="Z2" s="141"/>
    </row>
    <row r="3" spans="1:26" ht="20.100000000000001" customHeight="1" x14ac:dyDescent="0.15">
      <c r="A3" s="142"/>
      <c r="B3" s="144"/>
      <c r="C3" s="144"/>
      <c r="D3" s="144"/>
      <c r="E3" s="144"/>
      <c r="F3" s="144"/>
      <c r="G3" s="142"/>
      <c r="H3" s="223"/>
      <c r="I3" s="223"/>
      <c r="J3" s="223"/>
      <c r="K3" s="223"/>
      <c r="L3" s="223"/>
      <c r="M3" s="223"/>
      <c r="N3" s="223"/>
      <c r="O3" s="223"/>
      <c r="P3" s="223"/>
      <c r="Q3" s="223"/>
      <c r="R3" s="223"/>
      <c r="S3" s="223"/>
      <c r="T3" s="138"/>
      <c r="U3" s="687" t="s">
        <v>489</v>
      </c>
      <c r="V3" s="690"/>
      <c r="W3" s="690"/>
      <c r="X3" s="690"/>
      <c r="Y3" s="690"/>
      <c r="Z3" s="143"/>
    </row>
    <row r="4" spans="1:26" ht="20.100000000000001" customHeight="1" thickBot="1" x14ac:dyDescent="0.2">
      <c r="A4" s="693" t="s">
        <v>226</v>
      </c>
      <c r="B4" s="693"/>
      <c r="C4" s="693"/>
      <c r="D4" s="693"/>
      <c r="E4" s="693"/>
      <c r="F4" s="693"/>
      <c r="G4" s="693"/>
      <c r="H4" s="693"/>
      <c r="I4" s="693"/>
      <c r="J4" s="694"/>
      <c r="K4" s="241" t="s">
        <v>227</v>
      </c>
      <c r="L4" s="145"/>
      <c r="M4" s="145"/>
      <c r="N4" s="695" t="s">
        <v>212</v>
      </c>
      <c r="O4" s="696"/>
      <c r="P4" s="697"/>
      <c r="Q4" s="146"/>
      <c r="R4" s="147"/>
      <c r="S4" s="147"/>
      <c r="T4" s="138"/>
      <c r="U4" s="688"/>
      <c r="V4" s="691"/>
      <c r="W4" s="691"/>
      <c r="X4" s="691"/>
      <c r="Y4" s="691"/>
      <c r="Z4" s="143"/>
    </row>
    <row r="5" spans="1:26" ht="20.100000000000001" customHeight="1" thickTop="1" x14ac:dyDescent="0.15">
      <c r="A5" s="693" t="s">
        <v>228</v>
      </c>
      <c r="B5" s="693"/>
      <c r="C5" s="693"/>
      <c r="D5" s="693"/>
      <c r="E5" s="693"/>
      <c r="F5" s="693"/>
      <c r="G5" s="693"/>
      <c r="H5" s="693"/>
      <c r="I5" s="693"/>
      <c r="J5" s="694"/>
      <c r="K5" s="698"/>
      <c r="M5" s="147"/>
      <c r="N5" s="674"/>
      <c r="O5" s="675"/>
      <c r="P5" s="676"/>
      <c r="Q5" s="154"/>
      <c r="R5" s="147"/>
      <c r="S5" s="147"/>
      <c r="T5" s="139"/>
      <c r="U5" s="688"/>
      <c r="V5" s="691"/>
      <c r="W5" s="691"/>
      <c r="X5" s="691"/>
      <c r="Y5" s="691"/>
      <c r="Z5" s="150"/>
    </row>
    <row r="6" spans="1:26" ht="20.100000000000001" customHeight="1" thickBot="1" x14ac:dyDescent="0.2">
      <c r="A6" s="224"/>
      <c r="B6" s="224"/>
      <c r="C6" s="224"/>
      <c r="D6" s="224"/>
      <c r="E6" s="224"/>
      <c r="F6" s="224"/>
      <c r="G6" s="224"/>
      <c r="H6" s="224"/>
      <c r="I6" s="224"/>
      <c r="J6" s="225"/>
      <c r="K6" s="699"/>
      <c r="L6" s="226"/>
      <c r="M6" s="147"/>
      <c r="N6" s="677"/>
      <c r="O6" s="678"/>
      <c r="P6" s="679"/>
      <c r="Q6" s="680"/>
      <c r="R6" s="680"/>
      <c r="S6" s="680"/>
      <c r="T6" s="139"/>
      <c r="U6" s="689"/>
      <c r="V6" s="692"/>
      <c r="W6" s="692"/>
      <c r="X6" s="692"/>
      <c r="Y6" s="692"/>
      <c r="Z6" s="141"/>
    </row>
    <row r="7" spans="1:26" ht="21" customHeight="1" thickTop="1" x14ac:dyDescent="0.15">
      <c r="A7" s="151" t="s">
        <v>216</v>
      </c>
      <c r="B7" s="144"/>
      <c r="C7" s="144"/>
      <c r="D7" s="144"/>
      <c r="E7" s="144"/>
      <c r="F7" s="144"/>
      <c r="G7" s="142"/>
      <c r="H7" s="152"/>
      <c r="I7" s="152"/>
      <c r="J7" s="152"/>
      <c r="K7" s="152"/>
      <c r="L7" s="152"/>
      <c r="M7" s="147"/>
      <c r="N7" s="227" t="s">
        <v>217</v>
      </c>
      <c r="O7" s="153"/>
      <c r="P7" s="154"/>
      <c r="Q7" s="154"/>
      <c r="R7" s="154"/>
      <c r="S7" s="154"/>
      <c r="T7" s="139"/>
      <c r="Z7" s="143"/>
    </row>
    <row r="8" spans="1:26" ht="21" x14ac:dyDescent="0.15">
      <c r="A8" s="149"/>
      <c r="B8" s="149"/>
      <c r="C8" s="149"/>
      <c r="D8" s="149"/>
      <c r="E8" s="149"/>
      <c r="F8" s="149"/>
      <c r="G8" s="142"/>
      <c r="H8" s="681"/>
      <c r="I8" s="681"/>
      <c r="J8" s="681"/>
      <c r="K8" s="137"/>
      <c r="L8" s="148"/>
      <c r="M8" s="148"/>
      <c r="N8" s="147"/>
      <c r="O8" s="147"/>
      <c r="P8" s="147"/>
      <c r="Q8" s="147"/>
      <c r="R8" s="147"/>
      <c r="S8" s="139"/>
      <c r="T8" s="139"/>
      <c r="Z8" s="150"/>
    </row>
    <row r="9" spans="1:26" ht="21" x14ac:dyDescent="0.15">
      <c r="A9" s="149"/>
      <c r="B9" s="149"/>
      <c r="C9" s="149"/>
      <c r="D9" s="149"/>
      <c r="E9" s="149"/>
      <c r="F9" s="149"/>
      <c r="G9" s="142"/>
      <c r="H9" s="681"/>
      <c r="I9" s="681"/>
      <c r="J9" s="681"/>
      <c r="K9" s="137"/>
      <c r="L9" s="148"/>
      <c r="M9" s="148"/>
      <c r="N9" s="147"/>
      <c r="O9" s="147"/>
      <c r="P9" s="147"/>
      <c r="Q9" s="147"/>
      <c r="R9" s="147"/>
      <c r="S9" s="139"/>
      <c r="T9" s="139"/>
      <c r="Z9" s="149"/>
    </row>
    <row r="10" spans="1:26" ht="13.5" customHeight="1" x14ac:dyDescent="0.15">
      <c r="A10" s="149"/>
      <c r="B10" s="149"/>
      <c r="C10" s="149"/>
      <c r="D10" s="149"/>
      <c r="E10" s="149"/>
      <c r="F10" s="149"/>
      <c r="G10" s="137"/>
      <c r="H10" s="137"/>
      <c r="I10" s="137"/>
      <c r="J10" s="137"/>
      <c r="K10" s="137"/>
      <c r="L10" s="155"/>
      <c r="M10" s="147"/>
      <c r="N10" s="147"/>
      <c r="O10" s="147"/>
      <c r="P10" s="147"/>
      <c r="Q10" s="147"/>
      <c r="R10" s="139"/>
      <c r="S10" s="139"/>
      <c r="T10" s="139"/>
      <c r="U10" s="149"/>
      <c r="V10" s="156"/>
      <c r="W10" s="156"/>
      <c r="X10" s="157"/>
      <c r="Y10" s="139"/>
      <c r="Z10" s="149"/>
    </row>
    <row r="11" spans="1:26" ht="13.5" customHeight="1" thickBot="1" x14ac:dyDescent="0.2">
      <c r="A11" s="149"/>
      <c r="B11" s="149"/>
      <c r="C11" s="149"/>
      <c r="D11" s="149"/>
      <c r="E11" s="149"/>
      <c r="F11" s="149"/>
      <c r="G11" s="137"/>
      <c r="H11" s="149"/>
      <c r="I11" s="149"/>
      <c r="J11" s="149"/>
      <c r="K11" s="149"/>
      <c r="L11" s="155"/>
      <c r="M11" s="153"/>
      <c r="N11" s="153"/>
      <c r="O11" s="153"/>
      <c r="P11" s="153"/>
      <c r="Q11" s="153"/>
      <c r="R11" s="139"/>
      <c r="S11" s="139"/>
      <c r="T11" s="139"/>
      <c r="U11" s="149"/>
      <c r="V11" s="156"/>
      <c r="W11" s="156"/>
      <c r="X11" s="157"/>
      <c r="Y11" s="139"/>
      <c r="Z11" s="149"/>
    </row>
    <row r="12" spans="1:26" ht="14.25" thickTop="1" x14ac:dyDescent="0.15">
      <c r="A12" s="149"/>
      <c r="B12" s="149"/>
      <c r="C12" s="149"/>
      <c r="D12" s="149"/>
      <c r="E12" s="149"/>
      <c r="F12" s="149"/>
      <c r="G12" s="137"/>
      <c r="H12" s="149"/>
      <c r="I12" s="149"/>
      <c r="J12" s="149"/>
      <c r="K12" s="149"/>
      <c r="L12" s="139"/>
      <c r="M12" s="139"/>
      <c r="N12" s="139"/>
      <c r="O12" s="139"/>
      <c r="P12" s="682"/>
      <c r="Q12" s="153"/>
      <c r="R12" s="659"/>
      <c r="S12" s="158"/>
      <c r="T12" s="158"/>
      <c r="U12" s="158"/>
      <c r="V12" s="158"/>
      <c r="W12" s="158"/>
      <c r="X12" s="158"/>
      <c r="Y12" s="158"/>
      <c r="Z12" s="149"/>
    </row>
    <row r="13" spans="1:26" x14ac:dyDescent="0.15">
      <c r="A13" s="149"/>
      <c r="B13" s="149"/>
      <c r="C13" s="149"/>
      <c r="D13" s="149"/>
      <c r="E13" s="149"/>
      <c r="F13" s="149"/>
      <c r="G13" s="137"/>
      <c r="H13" s="137"/>
      <c r="I13" s="137"/>
      <c r="J13" s="137"/>
      <c r="K13" s="137"/>
      <c r="L13" s="137"/>
      <c r="M13" s="137"/>
      <c r="N13" s="137"/>
      <c r="O13" s="139"/>
      <c r="P13" s="683"/>
      <c r="Q13" s="147"/>
      <c r="R13" s="660"/>
      <c r="S13" s="137"/>
      <c r="T13" s="137"/>
      <c r="U13" s="137"/>
      <c r="V13" s="137"/>
      <c r="W13" s="137"/>
      <c r="X13" s="137"/>
      <c r="Y13" s="137"/>
      <c r="Z13" s="137"/>
    </row>
    <row r="14" spans="1:26" x14ac:dyDescent="0.15">
      <c r="A14" s="149"/>
      <c r="B14" s="149"/>
      <c r="C14" s="149"/>
      <c r="D14" s="149"/>
      <c r="E14" s="149"/>
      <c r="F14" s="149"/>
      <c r="G14" s="137"/>
      <c r="H14" s="137"/>
      <c r="I14" s="137"/>
      <c r="J14" s="137"/>
      <c r="K14" s="137"/>
      <c r="L14" s="147"/>
      <c r="M14" s="147"/>
      <c r="N14" s="147"/>
      <c r="O14" s="147"/>
      <c r="P14" s="683"/>
      <c r="Q14" s="147"/>
      <c r="R14" s="660"/>
      <c r="S14" s="139"/>
      <c r="T14" s="139"/>
      <c r="U14" s="139"/>
      <c r="V14" s="139"/>
      <c r="W14" s="139"/>
      <c r="X14" s="139"/>
      <c r="Y14" s="139"/>
      <c r="Z14" s="137"/>
    </row>
    <row r="15" spans="1:26" ht="6" customHeight="1" thickBot="1" x14ac:dyDescent="0.2">
      <c r="A15" s="149"/>
      <c r="B15" s="149"/>
      <c r="C15" s="149"/>
      <c r="D15" s="149"/>
      <c r="E15" s="149"/>
      <c r="F15" s="149"/>
      <c r="G15" s="137"/>
      <c r="H15" s="137"/>
      <c r="I15" s="137"/>
      <c r="J15" s="137"/>
      <c r="K15" s="137"/>
      <c r="L15" s="137"/>
      <c r="M15" s="137"/>
      <c r="N15" s="137"/>
      <c r="O15" s="137"/>
      <c r="P15" s="683"/>
      <c r="Q15" s="159"/>
      <c r="R15" s="660"/>
      <c r="S15" s="137"/>
      <c r="T15" s="137"/>
      <c r="U15" s="137"/>
      <c r="V15" s="137"/>
      <c r="W15" s="137"/>
      <c r="X15" s="137"/>
      <c r="Y15" s="137"/>
      <c r="Z15" s="137"/>
    </row>
    <row r="16" spans="1:26" ht="15" thickTop="1" thickBot="1" x14ac:dyDescent="0.2">
      <c r="A16" s="149"/>
      <c r="B16" s="149"/>
      <c r="C16" s="149"/>
      <c r="D16" s="149"/>
      <c r="E16" s="149"/>
      <c r="F16" s="149"/>
      <c r="G16" s="137"/>
      <c r="H16" s="137"/>
      <c r="I16" s="137"/>
      <c r="J16" s="682"/>
      <c r="K16" s="251"/>
      <c r="L16" s="137"/>
      <c r="M16" s="137"/>
      <c r="N16" s="137"/>
      <c r="O16" s="137"/>
      <c r="P16" s="683"/>
      <c r="Q16" s="159"/>
      <c r="R16" s="660"/>
      <c r="S16" s="137"/>
      <c r="T16" s="137"/>
      <c r="U16" s="137"/>
      <c r="V16" s="137"/>
      <c r="W16" s="252"/>
      <c r="X16" s="137"/>
      <c r="Y16" s="137"/>
      <c r="Z16" s="137"/>
    </row>
    <row r="17" spans="1:26" ht="14.25" thickTop="1" x14ac:dyDescent="0.15">
      <c r="A17" s="149"/>
      <c r="B17" s="149"/>
      <c r="C17" s="149"/>
      <c r="D17" s="149"/>
      <c r="E17" s="149"/>
      <c r="F17" s="149"/>
      <c r="G17" s="137"/>
      <c r="H17" s="137"/>
      <c r="I17" s="137"/>
      <c r="J17" s="683"/>
      <c r="K17" s="251"/>
      <c r="L17" s="137"/>
      <c r="M17" s="137"/>
      <c r="N17" s="137"/>
      <c r="O17" s="137"/>
      <c r="P17" s="683"/>
      <c r="Q17" s="159"/>
      <c r="R17" s="660"/>
      <c r="S17" s="137"/>
      <c r="T17" s="137"/>
      <c r="U17" s="137"/>
      <c r="V17" s="137"/>
      <c r="W17" s="659"/>
      <c r="X17" s="137"/>
      <c r="Y17" s="137"/>
      <c r="Z17" s="137"/>
    </row>
    <row r="18" spans="1:26" x14ac:dyDescent="0.15">
      <c r="A18" s="149"/>
      <c r="B18" s="149"/>
      <c r="C18" s="149"/>
      <c r="D18" s="149"/>
      <c r="E18" s="149"/>
      <c r="F18" s="149"/>
      <c r="G18" s="137"/>
      <c r="H18" s="137"/>
      <c r="I18" s="137"/>
      <c r="J18" s="683"/>
      <c r="K18" s="251"/>
      <c r="L18" s="137"/>
      <c r="M18" s="137"/>
      <c r="N18" s="137"/>
      <c r="O18" s="137"/>
      <c r="P18" s="683"/>
      <c r="Q18" s="159"/>
      <c r="R18" s="660"/>
      <c r="S18" s="137"/>
      <c r="T18" s="137"/>
      <c r="U18" s="137"/>
      <c r="V18" s="137"/>
      <c r="W18" s="660"/>
      <c r="X18" s="137"/>
      <c r="Y18" s="137"/>
      <c r="Z18" s="137"/>
    </row>
    <row r="19" spans="1:26" ht="14.25" thickBot="1" x14ac:dyDescent="0.2">
      <c r="A19" s="149"/>
      <c r="B19" s="149"/>
      <c r="C19" s="149"/>
      <c r="D19" s="149"/>
      <c r="E19" s="149"/>
      <c r="F19" s="149"/>
      <c r="G19" s="137"/>
      <c r="H19" s="137"/>
      <c r="I19" s="137"/>
      <c r="J19" s="684"/>
      <c r="K19" s="246"/>
      <c r="L19" s="137"/>
      <c r="M19" s="137"/>
      <c r="N19" s="137"/>
      <c r="O19" s="137"/>
      <c r="P19" s="684"/>
      <c r="Q19" s="159"/>
      <c r="R19" s="660"/>
      <c r="S19" s="137"/>
      <c r="T19" s="137"/>
      <c r="U19" s="137"/>
      <c r="V19" s="137"/>
      <c r="W19" s="660"/>
      <c r="X19" s="137"/>
      <c r="Y19" s="137"/>
      <c r="Z19" s="137"/>
    </row>
    <row r="20" spans="1:26" ht="9" customHeight="1" thickTop="1" x14ac:dyDescent="0.15">
      <c r="A20" s="149"/>
      <c r="B20" s="149"/>
      <c r="C20" s="149"/>
      <c r="D20" s="149"/>
      <c r="E20" s="149"/>
      <c r="F20" s="149"/>
      <c r="G20" s="137"/>
      <c r="H20" s="137"/>
      <c r="I20" s="137"/>
      <c r="J20" s="327"/>
      <c r="K20" s="153"/>
      <c r="L20" s="137"/>
      <c r="M20" s="137"/>
      <c r="N20" s="137"/>
      <c r="O20" s="137"/>
      <c r="P20" s="253"/>
      <c r="Q20" s="159"/>
      <c r="R20" s="660"/>
      <c r="S20" s="137"/>
      <c r="T20" s="137"/>
      <c r="U20" s="137"/>
      <c r="V20" s="137"/>
      <c r="W20" s="660"/>
      <c r="X20" s="137"/>
      <c r="Y20" s="137"/>
      <c r="Z20" s="137"/>
    </row>
    <row r="21" spans="1:26" ht="3.95" customHeight="1" thickBot="1" x14ac:dyDescent="0.2">
      <c r="A21" s="149"/>
      <c r="B21" s="149"/>
      <c r="C21" s="149"/>
      <c r="D21" s="149"/>
      <c r="E21" s="149"/>
      <c r="F21" s="149"/>
      <c r="G21" s="137"/>
      <c r="H21" s="137"/>
      <c r="I21" s="137"/>
      <c r="J21" s="327"/>
      <c r="K21" s="153"/>
      <c r="L21" s="137"/>
      <c r="M21" s="137"/>
      <c r="N21" s="137"/>
      <c r="O21" s="137"/>
      <c r="P21" s="246"/>
      <c r="Q21" s="159"/>
      <c r="R21" s="660"/>
      <c r="S21" s="137"/>
      <c r="T21" s="137"/>
      <c r="U21" s="137"/>
      <c r="V21" s="137"/>
      <c r="W21" s="660"/>
      <c r="X21" s="137"/>
      <c r="Y21" s="137"/>
      <c r="Z21" s="137"/>
    </row>
    <row r="22" spans="1:26" ht="15" customHeight="1" thickTop="1" thickBot="1" x14ac:dyDescent="0.2">
      <c r="A22" s="149"/>
      <c r="B22" s="149"/>
      <c r="C22" s="149"/>
      <c r="D22" s="662"/>
      <c r="E22" s="149"/>
      <c r="F22" s="149"/>
      <c r="G22" s="137"/>
      <c r="H22" s="137"/>
      <c r="I22" s="137"/>
      <c r="J22" s="327"/>
      <c r="K22" s="251"/>
      <c r="L22" s="137"/>
      <c r="M22" s="137"/>
      <c r="N22" s="137"/>
      <c r="O22" s="137"/>
      <c r="P22" s="246"/>
      <c r="Q22" s="159"/>
      <c r="R22" s="660"/>
      <c r="S22" s="137"/>
      <c r="T22" s="137"/>
      <c r="U22" s="137"/>
      <c r="V22" s="137"/>
      <c r="W22" s="661"/>
      <c r="X22" s="137"/>
      <c r="Y22" s="137"/>
      <c r="Z22" s="137"/>
    </row>
    <row r="23" spans="1:26" ht="5.0999999999999996" customHeight="1" thickTop="1" thickBot="1" x14ac:dyDescent="0.2">
      <c r="A23" s="149"/>
      <c r="B23" s="149"/>
      <c r="C23" s="149"/>
      <c r="D23" s="663"/>
      <c r="E23" s="149"/>
      <c r="F23" s="149"/>
      <c r="G23" s="149"/>
      <c r="H23" s="137"/>
      <c r="I23" s="137"/>
      <c r="J23" s="327"/>
      <c r="K23" s="251"/>
      <c r="L23" s="137"/>
      <c r="M23" s="137"/>
      <c r="N23" s="137"/>
      <c r="O23" s="137"/>
      <c r="P23" s="246"/>
      <c r="Q23" s="159"/>
      <c r="R23" s="660"/>
      <c r="S23" s="137"/>
      <c r="T23" s="137"/>
      <c r="U23" s="137"/>
      <c r="V23" s="137"/>
      <c r="W23" s="250"/>
      <c r="X23" s="137"/>
      <c r="Y23" s="137"/>
      <c r="Z23" s="137"/>
    </row>
    <row r="24" spans="1:26" ht="14.25" customHeight="1" thickTop="1" x14ac:dyDescent="0.15">
      <c r="A24" s="149"/>
      <c r="B24" s="149"/>
      <c r="C24" s="149"/>
      <c r="D24" s="663"/>
      <c r="E24" s="149"/>
      <c r="F24" s="149"/>
      <c r="G24" s="149"/>
      <c r="H24" s="659"/>
      <c r="I24" s="137"/>
      <c r="J24" s="665"/>
      <c r="K24" s="251"/>
      <c r="L24" s="137"/>
      <c r="M24" s="137"/>
      <c r="N24" s="137"/>
      <c r="O24" s="137"/>
      <c r="P24" s="246"/>
      <c r="Q24" s="137"/>
      <c r="R24" s="660"/>
      <c r="S24" s="137"/>
      <c r="T24" s="137"/>
      <c r="U24" s="137"/>
      <c r="V24" s="137"/>
      <c r="W24" s="668"/>
      <c r="X24" s="137"/>
      <c r="Y24" s="137"/>
      <c r="Z24" s="137"/>
    </row>
    <row r="25" spans="1:26" ht="14.25" customHeight="1" x14ac:dyDescent="0.15">
      <c r="A25" s="149"/>
      <c r="B25" s="149"/>
      <c r="C25" s="149"/>
      <c r="D25" s="663"/>
      <c r="E25" s="149"/>
      <c r="F25" s="149"/>
      <c r="G25" s="149"/>
      <c r="H25" s="660"/>
      <c r="I25" s="137"/>
      <c r="J25" s="666"/>
      <c r="K25" s="251"/>
      <c r="L25" s="137"/>
      <c r="M25" s="137"/>
      <c r="N25" s="137"/>
      <c r="O25" s="137"/>
      <c r="P25" s="246"/>
      <c r="Q25" s="137"/>
      <c r="R25" s="660"/>
      <c r="S25" s="137"/>
      <c r="T25" s="137"/>
      <c r="U25" s="137"/>
      <c r="V25" s="137"/>
      <c r="W25" s="669"/>
      <c r="X25" s="137"/>
      <c r="Y25" s="137"/>
      <c r="Z25" s="137"/>
    </row>
    <row r="26" spans="1:26" ht="14.1" customHeight="1" thickBot="1" x14ac:dyDescent="0.2">
      <c r="A26" s="149"/>
      <c r="B26" s="160"/>
      <c r="C26" s="149"/>
      <c r="D26" s="663"/>
      <c r="E26" s="149"/>
      <c r="F26" s="149"/>
      <c r="G26" s="161"/>
      <c r="H26" s="660"/>
      <c r="I26" s="137"/>
      <c r="J26" s="666"/>
      <c r="K26" s="246"/>
      <c r="L26" s="137"/>
      <c r="M26" s="137"/>
      <c r="N26" s="137"/>
      <c r="O26" s="137"/>
      <c r="P26" s="246"/>
      <c r="Q26" s="137"/>
      <c r="R26" s="660"/>
      <c r="S26" s="137"/>
      <c r="T26" s="137"/>
      <c r="U26" s="137"/>
      <c r="V26" s="137"/>
      <c r="W26" s="669"/>
      <c r="X26" s="137"/>
      <c r="Y26" s="137"/>
      <c r="Z26" s="137"/>
    </row>
    <row r="27" spans="1:26" ht="11.25" customHeight="1" thickTop="1" thickBot="1" x14ac:dyDescent="0.2">
      <c r="A27" s="149"/>
      <c r="B27" s="671"/>
      <c r="C27" s="149"/>
      <c r="D27" s="663"/>
      <c r="E27" s="149"/>
      <c r="F27" s="149"/>
      <c r="G27" s="161"/>
      <c r="H27" s="660"/>
      <c r="I27" s="137"/>
      <c r="J27" s="667"/>
      <c r="K27" s="149"/>
      <c r="L27" s="137"/>
      <c r="M27" s="137"/>
      <c r="N27" s="137"/>
      <c r="O27" s="137"/>
      <c r="P27" s="246"/>
      <c r="Q27" s="137"/>
      <c r="R27" s="660"/>
      <c r="S27" s="137"/>
      <c r="T27" s="137"/>
      <c r="U27" s="137"/>
      <c r="V27" s="137"/>
      <c r="W27" s="669"/>
      <c r="X27" s="137"/>
      <c r="Y27" s="137"/>
      <c r="Z27" s="137"/>
    </row>
    <row r="28" spans="1:26" ht="23.25" customHeight="1" thickTop="1" x14ac:dyDescent="0.15">
      <c r="A28" s="149"/>
      <c r="B28" s="672"/>
      <c r="C28" s="149"/>
      <c r="D28" s="663"/>
      <c r="E28" s="149"/>
      <c r="F28" s="149"/>
      <c r="G28" s="161"/>
      <c r="H28" s="660"/>
      <c r="I28" s="137"/>
      <c r="J28" s="153"/>
      <c r="K28" s="153"/>
      <c r="L28" s="137"/>
      <c r="M28" s="137"/>
      <c r="N28" s="137"/>
      <c r="O28" s="137"/>
      <c r="P28" s="153"/>
      <c r="Q28" s="137"/>
      <c r="R28" s="660"/>
      <c r="S28" s="137"/>
      <c r="T28" s="137"/>
      <c r="U28" s="137"/>
      <c r="V28" s="137"/>
      <c r="W28" s="669"/>
      <c r="X28" s="137"/>
      <c r="Y28" s="137"/>
      <c r="Z28" s="137"/>
    </row>
    <row r="29" spans="1:26" ht="14.25" thickBot="1" x14ac:dyDescent="0.2">
      <c r="A29" s="149"/>
      <c r="B29" s="672"/>
      <c r="C29" s="149"/>
      <c r="D29" s="663"/>
      <c r="E29" s="149"/>
      <c r="F29" s="149"/>
      <c r="G29" s="161"/>
      <c r="H29" s="660"/>
      <c r="I29" s="137"/>
      <c r="J29" s="153"/>
      <c r="K29" s="153"/>
      <c r="L29" s="137"/>
      <c r="M29" s="137"/>
      <c r="N29" s="137"/>
      <c r="O29" s="137"/>
      <c r="P29" s="137"/>
      <c r="Q29" s="137"/>
      <c r="R29" s="660"/>
      <c r="S29" s="137"/>
      <c r="T29" s="137"/>
      <c r="U29" s="137"/>
      <c r="V29" s="137"/>
      <c r="W29" s="670"/>
      <c r="X29" s="137"/>
      <c r="Y29" s="137"/>
      <c r="Z29" s="137"/>
    </row>
    <row r="30" spans="1:26" ht="14.25" thickTop="1" x14ac:dyDescent="0.15">
      <c r="A30" s="149"/>
      <c r="B30" s="672"/>
      <c r="C30" s="149"/>
      <c r="D30" s="663"/>
      <c r="E30" s="149"/>
      <c r="F30" s="149"/>
      <c r="G30" s="161"/>
      <c r="H30" s="660"/>
      <c r="I30" s="137"/>
      <c r="J30" s="153"/>
      <c r="K30" s="153"/>
      <c r="L30" s="137"/>
      <c r="M30" s="137"/>
      <c r="N30" s="137"/>
      <c r="O30" s="137"/>
      <c r="P30" s="137"/>
      <c r="Q30" s="137"/>
      <c r="R30" s="660"/>
      <c r="S30" s="137"/>
      <c r="T30" s="137"/>
      <c r="U30" s="137"/>
      <c r="V30" s="137"/>
      <c r="W30" s="162"/>
      <c r="X30" s="137"/>
      <c r="Y30" s="137"/>
      <c r="Z30" s="137"/>
    </row>
    <row r="31" spans="1:26" x14ac:dyDescent="0.15">
      <c r="A31" s="149"/>
      <c r="B31" s="672"/>
      <c r="C31" s="149"/>
      <c r="D31" s="663"/>
      <c r="E31" s="149"/>
      <c r="F31" s="149"/>
      <c r="G31" s="161"/>
      <c r="H31" s="660"/>
      <c r="I31" s="137"/>
      <c r="J31" s="153"/>
      <c r="K31" s="153"/>
      <c r="L31" s="137"/>
      <c r="M31" s="137"/>
      <c r="N31" s="137"/>
      <c r="O31" s="137"/>
      <c r="P31" s="137"/>
      <c r="Q31" s="137"/>
      <c r="R31" s="660"/>
      <c r="S31" s="137"/>
      <c r="T31" s="137"/>
      <c r="U31" s="137"/>
      <c r="V31" s="137"/>
      <c r="W31" s="162"/>
      <c r="X31" s="137"/>
      <c r="Y31" s="137"/>
      <c r="Z31" s="137"/>
    </row>
    <row r="32" spans="1:26" x14ac:dyDescent="0.15">
      <c r="A32" s="149"/>
      <c r="B32" s="672"/>
      <c r="C32" s="149"/>
      <c r="D32" s="663"/>
      <c r="E32" s="149"/>
      <c r="F32" s="149"/>
      <c r="G32" s="161"/>
      <c r="H32" s="660"/>
      <c r="I32" s="137"/>
      <c r="J32" s="153"/>
      <c r="K32" s="153"/>
      <c r="L32" s="137"/>
      <c r="M32" s="137"/>
      <c r="N32" s="137"/>
      <c r="O32" s="137"/>
      <c r="P32" s="137"/>
      <c r="Q32" s="137"/>
      <c r="R32" s="660"/>
      <c r="S32" s="137"/>
      <c r="T32" s="137"/>
      <c r="U32" s="137"/>
      <c r="V32" s="137"/>
      <c r="W32" s="162"/>
      <c r="X32" s="137"/>
      <c r="Y32" s="137"/>
      <c r="Z32" s="137"/>
    </row>
    <row r="33" spans="1:26" x14ac:dyDescent="0.15">
      <c r="A33" s="149"/>
      <c r="B33" s="672"/>
      <c r="C33" s="149"/>
      <c r="D33" s="663"/>
      <c r="E33" s="149"/>
      <c r="F33" s="149"/>
      <c r="G33" s="161"/>
      <c r="H33" s="660"/>
      <c r="I33" s="137"/>
      <c r="J33" s="153"/>
      <c r="K33" s="153"/>
      <c r="L33" s="137"/>
      <c r="M33" s="137"/>
      <c r="N33" s="137"/>
      <c r="O33" s="137"/>
      <c r="P33" s="137"/>
      <c r="Q33" s="137"/>
      <c r="R33" s="660"/>
      <c r="S33" s="137"/>
      <c r="T33" s="137"/>
      <c r="U33" s="137"/>
      <c r="V33" s="137"/>
      <c r="W33" s="162"/>
      <c r="X33" s="137"/>
      <c r="Y33" s="137"/>
      <c r="Z33" s="137"/>
    </row>
    <row r="34" spans="1:26" x14ac:dyDescent="0.15">
      <c r="A34" s="149"/>
      <c r="B34" s="672"/>
      <c r="C34" s="149"/>
      <c r="D34" s="663"/>
      <c r="E34" s="149"/>
      <c r="F34" s="149"/>
      <c r="G34" s="161"/>
      <c r="H34" s="660"/>
      <c r="I34" s="137"/>
      <c r="J34" s="137"/>
      <c r="K34" s="137"/>
      <c r="L34" s="137"/>
      <c r="M34" s="137"/>
      <c r="N34" s="137"/>
      <c r="O34" s="137"/>
      <c r="P34" s="137"/>
      <c r="Q34" s="137"/>
      <c r="R34" s="660"/>
      <c r="S34" s="137"/>
      <c r="T34" s="137"/>
      <c r="U34" s="137"/>
      <c r="V34" s="137"/>
      <c r="W34" s="162"/>
      <c r="X34" s="137"/>
      <c r="Y34" s="137"/>
      <c r="Z34" s="137"/>
    </row>
    <row r="35" spans="1:26" ht="21" x14ac:dyDescent="0.15">
      <c r="A35" s="149"/>
      <c r="B35" s="672"/>
      <c r="C35" s="149"/>
      <c r="D35" s="663"/>
      <c r="E35" s="149"/>
      <c r="F35" s="149"/>
      <c r="G35" s="161"/>
      <c r="H35" s="660"/>
      <c r="I35" s="137"/>
      <c r="J35" s="137"/>
      <c r="K35" s="137"/>
      <c r="L35" s="137"/>
      <c r="M35" s="137"/>
      <c r="N35" s="137"/>
      <c r="O35" s="137"/>
      <c r="P35" s="137"/>
      <c r="Q35" s="137"/>
      <c r="R35" s="660"/>
      <c r="S35" s="137"/>
      <c r="T35" s="137"/>
      <c r="U35" s="137"/>
      <c r="V35" s="137"/>
      <c r="W35" s="137"/>
      <c r="X35" s="163"/>
      <c r="Y35" s="163"/>
      <c r="Z35" s="137"/>
    </row>
    <row r="36" spans="1:26" ht="21.75" thickBot="1" x14ac:dyDescent="0.2">
      <c r="A36" s="149"/>
      <c r="B36" s="672"/>
      <c r="C36" s="149"/>
      <c r="D36" s="663"/>
      <c r="E36" s="149"/>
      <c r="F36" s="149"/>
      <c r="G36" s="161"/>
      <c r="H36" s="660"/>
      <c r="I36" s="137"/>
      <c r="J36" s="137"/>
      <c r="K36" s="137"/>
      <c r="L36" s="137"/>
      <c r="M36" s="137"/>
      <c r="N36" s="137"/>
      <c r="O36" s="137"/>
      <c r="P36" s="137"/>
      <c r="Q36" s="137"/>
      <c r="R36" s="661"/>
      <c r="S36" s="137"/>
      <c r="T36" s="137"/>
      <c r="U36" s="137"/>
      <c r="V36" s="137"/>
      <c r="W36" s="137"/>
      <c r="X36" s="163"/>
      <c r="Y36" s="163"/>
      <c r="Z36" s="137"/>
    </row>
    <row r="37" spans="1:26" ht="21.75" thickTop="1" x14ac:dyDescent="0.15">
      <c r="A37" s="149"/>
      <c r="B37" s="672"/>
      <c r="C37" s="149"/>
      <c r="D37" s="663"/>
      <c r="E37" s="149"/>
      <c r="F37" s="149"/>
      <c r="G37" s="161"/>
      <c r="H37" s="660"/>
      <c r="I37" s="137"/>
      <c r="J37" s="137"/>
      <c r="K37" s="137"/>
      <c r="L37" s="137"/>
      <c r="M37" s="137"/>
      <c r="N37" s="137"/>
      <c r="O37" s="137"/>
      <c r="P37" s="137"/>
      <c r="Q37" s="137"/>
      <c r="R37" s="164"/>
      <c r="S37" s="137"/>
      <c r="T37" s="137"/>
      <c r="U37" s="137"/>
      <c r="V37" s="137"/>
      <c r="W37" s="137"/>
      <c r="X37" s="163"/>
      <c r="Y37" s="163"/>
      <c r="Z37" s="137"/>
    </row>
    <row r="38" spans="1:26" ht="21.75" thickBot="1" x14ac:dyDescent="0.2">
      <c r="A38" s="149"/>
      <c r="B38" s="672"/>
      <c r="C38" s="149"/>
      <c r="D38" s="663"/>
      <c r="E38" s="149"/>
      <c r="F38" s="149"/>
      <c r="G38" s="161"/>
      <c r="H38" s="661"/>
      <c r="I38" s="137"/>
      <c r="J38" s="137"/>
      <c r="K38" s="137"/>
      <c r="L38" s="137"/>
      <c r="M38" s="137"/>
      <c r="N38" s="137"/>
      <c r="O38" s="137"/>
      <c r="P38" s="137"/>
      <c r="Q38" s="137"/>
      <c r="R38" s="165"/>
      <c r="S38" s="137"/>
      <c r="T38" s="137"/>
      <c r="U38" s="137"/>
      <c r="V38" s="137"/>
      <c r="W38" s="137"/>
      <c r="X38" s="163"/>
      <c r="Y38" s="163"/>
      <c r="Z38" s="137"/>
    </row>
    <row r="39" spans="1:26" ht="21.75" thickTop="1" x14ac:dyDescent="0.15">
      <c r="A39" s="149"/>
      <c r="B39" s="672"/>
      <c r="C39" s="149"/>
      <c r="D39" s="663"/>
      <c r="E39" s="149"/>
      <c r="F39" s="149"/>
      <c r="G39" s="161"/>
      <c r="H39" s="166"/>
      <c r="I39" s="137"/>
      <c r="J39" s="137"/>
      <c r="K39" s="137"/>
      <c r="L39" s="137"/>
      <c r="M39" s="137"/>
      <c r="N39" s="137"/>
      <c r="O39" s="137"/>
      <c r="P39" s="137"/>
      <c r="Q39" s="137"/>
      <c r="R39" s="167"/>
      <c r="S39" s="167"/>
      <c r="T39" s="167"/>
      <c r="U39" s="137"/>
      <c r="V39" s="137"/>
      <c r="W39" s="137"/>
      <c r="X39" s="163"/>
      <c r="Y39" s="168"/>
      <c r="Z39" s="137"/>
    </row>
    <row r="40" spans="1:26" x14ac:dyDescent="0.15">
      <c r="A40" s="149"/>
      <c r="B40" s="672"/>
      <c r="C40" s="149"/>
      <c r="D40" s="663"/>
      <c r="E40" s="149"/>
      <c r="F40" s="149"/>
      <c r="G40" s="161"/>
      <c r="H40" s="137"/>
      <c r="I40" s="137"/>
      <c r="J40" s="137"/>
      <c r="K40" s="137"/>
      <c r="L40" s="137"/>
      <c r="M40" s="137"/>
      <c r="N40" s="137"/>
      <c r="O40" s="137"/>
      <c r="P40" s="137"/>
      <c r="Q40" s="137"/>
      <c r="R40" s="137"/>
      <c r="S40" s="137"/>
      <c r="T40" s="137"/>
      <c r="U40" s="137"/>
      <c r="V40" s="137"/>
      <c r="W40" s="137"/>
      <c r="X40" s="137"/>
      <c r="Y40" s="137"/>
      <c r="Z40" s="137"/>
    </row>
    <row r="41" spans="1:26" ht="14.25" thickBot="1" x14ac:dyDescent="0.2">
      <c r="A41" s="149"/>
      <c r="B41" s="673"/>
      <c r="C41" s="149"/>
      <c r="D41" s="664"/>
      <c r="E41" s="149"/>
      <c r="F41" s="149"/>
      <c r="G41" s="161"/>
      <c r="H41" s="137"/>
      <c r="I41" s="137"/>
      <c r="J41" s="137"/>
      <c r="K41" s="137"/>
      <c r="L41" s="137"/>
      <c r="M41" s="137"/>
      <c r="N41" s="137"/>
      <c r="O41" s="137"/>
      <c r="P41" s="137"/>
      <c r="Q41" s="137"/>
      <c r="R41" s="137"/>
      <c r="S41" s="137"/>
      <c r="T41" s="137"/>
      <c r="U41" s="137"/>
      <c r="V41" s="149"/>
      <c r="W41" s="139"/>
      <c r="X41" s="139"/>
      <c r="Y41" s="139"/>
      <c r="Z41" s="137"/>
    </row>
    <row r="42" spans="1:26" ht="14.25" thickTop="1" x14ac:dyDescent="0.15">
      <c r="A42" s="149"/>
      <c r="B42" s="149"/>
      <c r="C42" s="149"/>
      <c r="D42" s="149"/>
      <c r="E42" s="149"/>
      <c r="F42" s="149"/>
      <c r="G42" s="161"/>
      <c r="H42" s="137"/>
      <c r="I42" s="137"/>
      <c r="J42" s="137"/>
      <c r="K42" s="137"/>
      <c r="L42" s="137"/>
      <c r="M42" s="137"/>
      <c r="N42" s="137"/>
      <c r="O42" s="137"/>
      <c r="P42" s="137"/>
      <c r="Q42" s="137"/>
      <c r="R42" s="137"/>
      <c r="S42" s="137"/>
      <c r="T42" s="137"/>
      <c r="U42" s="149"/>
      <c r="V42" s="149"/>
      <c r="W42" s="153"/>
      <c r="X42" s="153"/>
      <c r="Y42" s="153"/>
      <c r="Z42" s="137"/>
    </row>
    <row r="43" spans="1:26" x14ac:dyDescent="0.15">
      <c r="A43" s="137"/>
      <c r="B43" s="137"/>
      <c r="C43" s="137"/>
      <c r="D43" s="137"/>
      <c r="E43" s="137"/>
      <c r="F43" s="137"/>
      <c r="G43" s="161"/>
      <c r="H43" s="137"/>
      <c r="I43" s="137"/>
      <c r="J43" s="137"/>
      <c r="K43" s="137"/>
      <c r="L43" s="137"/>
      <c r="M43" s="137"/>
      <c r="N43" s="137"/>
      <c r="O43" s="137"/>
      <c r="P43" s="137"/>
      <c r="Q43" s="137"/>
      <c r="R43" s="137"/>
      <c r="S43" s="137"/>
      <c r="T43" s="137"/>
      <c r="U43" s="149"/>
      <c r="V43" s="149"/>
      <c r="W43" s="153"/>
      <c r="X43" s="153"/>
      <c r="Y43" s="153"/>
      <c r="Z43" s="137"/>
    </row>
    <row r="44" spans="1:26" ht="18.75" x14ac:dyDescent="0.15">
      <c r="A44" s="137"/>
      <c r="B44" s="267"/>
      <c r="C44" s="137"/>
      <c r="D44" s="137"/>
      <c r="E44" s="137"/>
      <c r="F44" s="137"/>
      <c r="G44" s="161"/>
      <c r="H44" s="137"/>
      <c r="I44" s="137"/>
      <c r="J44" s="137"/>
      <c r="K44" s="137"/>
      <c r="M44" s="137"/>
      <c r="N44" s="137"/>
      <c r="O44" s="137"/>
      <c r="P44" s="137"/>
      <c r="Q44" s="137"/>
      <c r="R44" s="137"/>
      <c r="S44" s="137"/>
      <c r="T44" s="137"/>
      <c r="U44" s="149"/>
      <c r="V44" s="149"/>
      <c r="W44" s="139"/>
      <c r="X44" s="139"/>
      <c r="Y44" s="139"/>
      <c r="Z44" s="137"/>
    </row>
    <row r="45" spans="1:26" s="173" customFormat="1" ht="20.100000000000001" customHeight="1" x14ac:dyDescent="0.15">
      <c r="A45" s="148"/>
      <c r="B45" s="148"/>
      <c r="C45" s="169"/>
      <c r="D45" s="169"/>
      <c r="E45" s="169"/>
      <c r="F45" s="169"/>
      <c r="G45" s="169"/>
      <c r="H45" s="169"/>
      <c r="I45" s="169"/>
      <c r="J45" s="169"/>
      <c r="K45" s="169"/>
      <c r="L45" s="170"/>
      <c r="M45" s="169"/>
      <c r="N45" s="169"/>
      <c r="O45" s="169"/>
      <c r="P45" s="169"/>
      <c r="Q45" s="169"/>
      <c r="R45" s="169"/>
      <c r="S45" s="169"/>
      <c r="T45" s="169"/>
      <c r="U45" s="171"/>
      <c r="V45" s="171"/>
      <c r="W45" s="171"/>
      <c r="X45" s="171"/>
      <c r="Y45" s="171"/>
      <c r="Z45" s="172"/>
    </row>
    <row r="46" spans="1:26" s="173" customFormat="1" ht="20.100000000000001" customHeight="1" x14ac:dyDescent="0.15">
      <c r="A46" s="170"/>
      <c r="B46" s="148" t="s">
        <v>239</v>
      </c>
      <c r="C46" s="169"/>
      <c r="D46" s="169"/>
      <c r="E46" s="169"/>
      <c r="F46" s="169"/>
      <c r="G46" s="169"/>
      <c r="H46" s="169"/>
      <c r="I46" s="169"/>
      <c r="J46" s="169"/>
      <c r="K46" s="169"/>
      <c r="L46" s="174"/>
      <c r="M46" s="169"/>
      <c r="N46" s="169"/>
      <c r="O46" s="169"/>
      <c r="P46" s="169"/>
      <c r="Q46" s="169"/>
      <c r="R46" s="169"/>
      <c r="S46" s="169"/>
      <c r="T46" s="169"/>
      <c r="U46" s="171"/>
      <c r="V46" s="171"/>
      <c r="W46" s="175"/>
      <c r="X46" s="175"/>
      <c r="Y46" s="171"/>
      <c r="Z46" s="172"/>
    </row>
    <row r="47" spans="1:26" s="173" customFormat="1" ht="20.100000000000001" customHeight="1" x14ac:dyDescent="0.15">
      <c r="A47" s="170"/>
      <c r="B47" s="170" t="s">
        <v>218</v>
      </c>
      <c r="C47" s="169"/>
      <c r="D47" s="169"/>
      <c r="E47" s="169"/>
      <c r="F47" s="169"/>
      <c r="G47" s="169"/>
      <c r="H47" s="169"/>
      <c r="I47" s="169"/>
      <c r="J47" s="169"/>
      <c r="K47" s="169"/>
      <c r="L47" s="174"/>
      <c r="M47" s="169"/>
      <c r="N47" s="169"/>
      <c r="O47" s="169"/>
      <c r="P47" s="169"/>
      <c r="Q47" s="169"/>
      <c r="R47" s="169"/>
      <c r="S47" s="169"/>
      <c r="T47" s="169"/>
      <c r="U47" s="171"/>
      <c r="V47" s="171"/>
      <c r="W47" s="175"/>
      <c r="X47" s="175"/>
      <c r="Y47" s="171"/>
      <c r="Z47" s="172"/>
    </row>
    <row r="48" spans="1:26" s="173" customFormat="1" ht="20.100000000000001" customHeight="1" x14ac:dyDescent="0.15">
      <c r="A48" s="170"/>
      <c r="B48" s="170" t="s">
        <v>219</v>
      </c>
      <c r="C48" s="172"/>
      <c r="D48" s="172"/>
      <c r="E48" s="172"/>
      <c r="F48" s="172"/>
      <c r="G48" s="172"/>
      <c r="H48" s="172"/>
      <c r="I48" s="172"/>
      <c r="J48" s="172"/>
      <c r="K48" s="172"/>
      <c r="L48" s="172"/>
      <c r="M48" s="172"/>
      <c r="N48" s="172"/>
      <c r="O48" s="172"/>
      <c r="P48" s="172"/>
      <c r="Q48" s="172"/>
      <c r="R48" s="172"/>
      <c r="S48" s="172"/>
      <c r="T48" s="172"/>
      <c r="U48" s="172"/>
      <c r="V48" s="172"/>
      <c r="W48" s="172"/>
      <c r="X48" s="172"/>
      <c r="Y48" s="172"/>
      <c r="Z48" s="172"/>
    </row>
    <row r="49" spans="7:7" ht="22.5" hidden="1" customHeight="1" x14ac:dyDescent="0.15">
      <c r="G49" s="137"/>
    </row>
    <row r="50" spans="7:7" ht="22.5" hidden="1" customHeight="1" x14ac:dyDescent="0.15">
      <c r="G50" s="137"/>
    </row>
  </sheetData>
  <sheetProtection password="9026" sheet="1" objects="1" selectLockedCells="1"/>
  <mergeCells count="22">
    <mergeCell ref="X3:Y6"/>
    <mergeCell ref="A4:J4"/>
    <mergeCell ref="N4:P4"/>
    <mergeCell ref="A5:J5"/>
    <mergeCell ref="K5:K6"/>
    <mergeCell ref="A1:F2"/>
    <mergeCell ref="G1:S2"/>
    <mergeCell ref="U3:U6"/>
    <mergeCell ref="V3:V6"/>
    <mergeCell ref="W3:W6"/>
    <mergeCell ref="B27:B41"/>
    <mergeCell ref="N5:P6"/>
    <mergeCell ref="Q6:S6"/>
    <mergeCell ref="H8:J9"/>
    <mergeCell ref="P12:P19"/>
    <mergeCell ref="R12:R36"/>
    <mergeCell ref="J16:J19"/>
    <mergeCell ref="W17:W22"/>
    <mergeCell ref="D22:D41"/>
    <mergeCell ref="H24:H38"/>
    <mergeCell ref="J24:J27"/>
    <mergeCell ref="W24:W29"/>
  </mergeCells>
  <phoneticPr fontId="2"/>
  <pageMargins left="0.78740157480314965" right="0.39370078740157483" top="0.59055118110236227" bottom="0.39370078740157483" header="0.23622047244094491" footer="0"/>
  <pageSetup paperSize="9" scale="65" orientation="landscape" horizontalDpi="300" verticalDpi="300" r:id="rId1"/>
  <headerFooter>
    <oddHeader>&amp;L&amp;18（郵便局カタログ販売センター使用欄）受付番号＿＿＿＿＿＿</oddHeader>
  </headerFooter>
  <rowBreaks count="1" manualBreakCount="1">
    <brk id="50" max="25" man="1"/>
  </rowBreaks>
  <colBreaks count="1" manualBreakCount="1">
    <brk id="2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14999847407452621"/>
  </sheetPr>
  <dimension ref="A1:Z50"/>
  <sheetViews>
    <sheetView showGridLines="0" view="pageBreakPreview" zoomScale="85" zoomScaleNormal="85" zoomScaleSheetLayoutView="85" workbookViewId="0">
      <selection activeCell="J17" sqref="J17:J19"/>
    </sheetView>
  </sheetViews>
  <sheetFormatPr defaultRowHeight="0" customHeight="1" zeroHeight="1" x14ac:dyDescent="0.15"/>
  <cols>
    <col min="1" max="1" width="5.625" style="140" customWidth="1"/>
    <col min="2" max="2" width="9" style="140" customWidth="1"/>
    <col min="3" max="3" width="1.125" style="140" customWidth="1"/>
    <col min="4" max="4" width="9" style="140" customWidth="1"/>
    <col min="5" max="5" width="4.375" style="140" customWidth="1"/>
    <col min="6" max="6" width="3.625" style="140" customWidth="1"/>
    <col min="7" max="7" width="2.625" style="140" customWidth="1"/>
    <col min="8" max="8" width="8.625" style="140" customWidth="1"/>
    <col min="9" max="9" width="3" style="140" customWidth="1"/>
    <col min="10" max="10" width="8.625" style="140" customWidth="1"/>
    <col min="11" max="12" width="4.625" style="140" customWidth="1"/>
    <col min="13" max="13" width="2.625" style="140" customWidth="1"/>
    <col min="14" max="15" width="10.625" style="140" customWidth="1"/>
    <col min="16" max="16" width="9.625" style="140" customWidth="1"/>
    <col min="17" max="17" width="8.625" style="140" customWidth="1"/>
    <col min="18" max="18" width="1.25" style="140" customWidth="1"/>
    <col min="19" max="19" width="8.625" style="140" customWidth="1"/>
    <col min="20" max="20" width="11.625" style="140" customWidth="1"/>
    <col min="21" max="21" width="10.625" style="140" customWidth="1"/>
    <col min="22" max="22" width="9" style="140" customWidth="1"/>
    <col min="23" max="23" width="8.625" style="140" customWidth="1"/>
    <col min="24" max="25" width="9" style="140" customWidth="1"/>
    <col min="26" max="26" width="8.625" style="140" customWidth="1"/>
    <col min="27" max="16384" width="9" style="140"/>
  </cols>
  <sheetData>
    <row r="1" spans="1:26" ht="28.5" customHeight="1" x14ac:dyDescent="0.15">
      <c r="A1" s="685" t="s">
        <v>220</v>
      </c>
      <c r="B1" s="685"/>
      <c r="C1" s="685"/>
      <c r="D1" s="685"/>
      <c r="E1" s="685"/>
      <c r="F1" s="685"/>
      <c r="G1" s="703" t="s">
        <v>490</v>
      </c>
      <c r="H1" s="703"/>
      <c r="I1" s="703"/>
      <c r="J1" s="703"/>
      <c r="K1" s="703"/>
      <c r="L1" s="703"/>
      <c r="M1" s="703"/>
      <c r="N1" s="703"/>
      <c r="O1" s="703"/>
      <c r="P1" s="703"/>
      <c r="Q1" s="703"/>
      <c r="R1" s="703"/>
      <c r="S1" s="703"/>
      <c r="T1" s="223"/>
      <c r="U1" s="138"/>
      <c r="V1" s="138"/>
      <c r="W1" s="139"/>
      <c r="X1" s="139"/>
      <c r="Y1" s="139"/>
      <c r="Z1" s="137"/>
    </row>
    <row r="2" spans="1:26" ht="28.5" customHeight="1" x14ac:dyDescent="0.15">
      <c r="A2" s="685"/>
      <c r="B2" s="685"/>
      <c r="C2" s="685"/>
      <c r="D2" s="685"/>
      <c r="E2" s="685"/>
      <c r="F2" s="685"/>
      <c r="G2" s="703"/>
      <c r="H2" s="703"/>
      <c r="I2" s="703"/>
      <c r="J2" s="703"/>
      <c r="K2" s="703"/>
      <c r="L2" s="703"/>
      <c r="M2" s="703"/>
      <c r="N2" s="703"/>
      <c r="O2" s="703"/>
      <c r="P2" s="703"/>
      <c r="Q2" s="703"/>
      <c r="R2" s="703"/>
      <c r="S2" s="703"/>
      <c r="T2" s="223"/>
      <c r="U2" s="149"/>
      <c r="V2" s="316" t="s">
        <v>213</v>
      </c>
      <c r="W2" s="316" t="s">
        <v>214</v>
      </c>
      <c r="X2" s="325" t="s">
        <v>215</v>
      </c>
      <c r="Y2" s="326"/>
      <c r="Z2" s="141"/>
    </row>
    <row r="3" spans="1:26" s="149" customFormat="1" ht="20.100000000000001" customHeight="1" x14ac:dyDescent="0.15">
      <c r="A3" s="142"/>
      <c r="B3" s="144"/>
      <c r="C3" s="144"/>
      <c r="D3" s="144"/>
      <c r="E3" s="144"/>
      <c r="F3" s="144"/>
      <c r="G3" s="142"/>
      <c r="H3" s="223"/>
      <c r="I3" s="223"/>
      <c r="J3" s="223"/>
      <c r="K3" s="223"/>
      <c r="L3" s="223"/>
      <c r="M3" s="223"/>
      <c r="N3" s="223"/>
      <c r="O3" s="223"/>
      <c r="P3" s="223"/>
      <c r="Q3" s="223"/>
      <c r="R3" s="223"/>
      <c r="S3" s="223"/>
      <c r="T3" s="223"/>
      <c r="U3" s="687" t="s">
        <v>491</v>
      </c>
      <c r="V3" s="704"/>
      <c r="W3" s="704"/>
      <c r="X3" s="711"/>
      <c r="Y3" s="712"/>
      <c r="Z3" s="143"/>
    </row>
    <row r="4" spans="1:26" s="149" customFormat="1" ht="20.100000000000001" customHeight="1" thickBot="1" x14ac:dyDescent="0.2">
      <c r="A4" s="693" t="s">
        <v>226</v>
      </c>
      <c r="B4" s="693"/>
      <c r="C4" s="693"/>
      <c r="D4" s="693"/>
      <c r="E4" s="693"/>
      <c r="F4" s="693"/>
      <c r="G4" s="693"/>
      <c r="H4" s="693"/>
      <c r="I4" s="693"/>
      <c r="J4" s="694"/>
      <c r="K4" s="717" t="s">
        <v>227</v>
      </c>
      <c r="L4" s="718"/>
      <c r="M4" s="145"/>
      <c r="N4" s="145"/>
      <c r="O4" s="695" t="s">
        <v>212</v>
      </c>
      <c r="P4" s="696"/>
      <c r="Q4" s="697"/>
      <c r="R4" s="145"/>
      <c r="S4" s="145"/>
      <c r="T4" s="138"/>
      <c r="U4" s="688"/>
      <c r="V4" s="705"/>
      <c r="W4" s="705"/>
      <c r="X4" s="713"/>
      <c r="Y4" s="714"/>
      <c r="Z4" s="143"/>
    </row>
    <row r="5" spans="1:26" s="149" customFormat="1" ht="20.100000000000001" customHeight="1" thickTop="1" x14ac:dyDescent="0.15">
      <c r="A5" s="694" t="s">
        <v>228</v>
      </c>
      <c r="B5" s="694"/>
      <c r="C5" s="694"/>
      <c r="D5" s="694"/>
      <c r="E5" s="694"/>
      <c r="F5" s="694"/>
      <c r="G5" s="694"/>
      <c r="H5" s="694"/>
      <c r="I5" s="694"/>
      <c r="J5" s="694"/>
      <c r="K5" s="707"/>
      <c r="L5" s="708"/>
      <c r="M5" s="147"/>
      <c r="N5" s="147"/>
      <c r="O5" s="674"/>
      <c r="P5" s="675"/>
      <c r="Q5" s="676"/>
      <c r="R5" s="147"/>
      <c r="S5" s="139"/>
      <c r="T5" s="139"/>
      <c r="U5" s="688"/>
      <c r="V5" s="705"/>
      <c r="W5" s="705"/>
      <c r="X5" s="713"/>
      <c r="Y5" s="714"/>
      <c r="Z5" s="150"/>
    </row>
    <row r="6" spans="1:26" ht="20.100000000000001" customHeight="1" thickBot="1" x14ac:dyDescent="0.2">
      <c r="A6" s="225"/>
      <c r="B6" s="225"/>
      <c r="C6" s="225"/>
      <c r="D6" s="225"/>
      <c r="E6" s="225"/>
      <c r="F6" s="225"/>
      <c r="G6" s="225"/>
      <c r="H6" s="224"/>
      <c r="I6" s="224"/>
      <c r="J6" s="224"/>
      <c r="K6" s="709"/>
      <c r="L6" s="710"/>
      <c r="M6" s="147"/>
      <c r="N6" s="147"/>
      <c r="O6" s="677"/>
      <c r="P6" s="678"/>
      <c r="Q6" s="679"/>
      <c r="R6" s="147"/>
      <c r="S6" s="139"/>
      <c r="T6" s="139"/>
      <c r="U6" s="689"/>
      <c r="V6" s="706"/>
      <c r="W6" s="706"/>
      <c r="X6" s="715"/>
      <c r="Y6" s="716"/>
      <c r="Z6" s="141"/>
    </row>
    <row r="7" spans="1:26" ht="21" customHeight="1" thickTop="1" x14ac:dyDescent="0.15">
      <c r="A7" s="151" t="s">
        <v>216</v>
      </c>
      <c r="B7" s="144"/>
      <c r="C7" s="144"/>
      <c r="D7" s="144"/>
      <c r="E7" s="144"/>
      <c r="F7" s="144"/>
      <c r="G7" s="142"/>
      <c r="H7" s="137"/>
      <c r="I7" s="137"/>
      <c r="J7" s="148"/>
      <c r="K7" s="137"/>
      <c r="L7" s="148"/>
      <c r="M7" s="148"/>
      <c r="N7" s="147"/>
      <c r="O7" s="227" t="s">
        <v>217</v>
      </c>
      <c r="P7" s="153"/>
      <c r="Q7" s="154"/>
      <c r="R7" s="147"/>
      <c r="S7" s="139"/>
      <c r="T7" s="139"/>
      <c r="Z7" s="143"/>
    </row>
    <row r="8" spans="1:26" ht="21" x14ac:dyDescent="0.15">
      <c r="A8" s="149"/>
      <c r="B8" s="149"/>
      <c r="C8" s="149"/>
      <c r="D8" s="149"/>
      <c r="E8" s="149"/>
      <c r="F8" s="149"/>
      <c r="G8" s="142"/>
      <c r="H8" s="137"/>
      <c r="I8" s="137"/>
      <c r="J8" s="148"/>
      <c r="K8" s="137"/>
      <c r="L8" s="148"/>
      <c r="M8" s="148"/>
      <c r="N8" s="147"/>
      <c r="O8" s="147"/>
      <c r="P8" s="147"/>
      <c r="Q8" s="147"/>
      <c r="R8" s="147"/>
      <c r="S8" s="139"/>
      <c r="T8" s="139"/>
      <c r="Z8" s="150"/>
    </row>
    <row r="9" spans="1:26" ht="21" x14ac:dyDescent="0.15">
      <c r="A9" s="149"/>
      <c r="B9" s="149"/>
      <c r="C9" s="149"/>
      <c r="D9" s="149"/>
      <c r="E9" s="149"/>
      <c r="F9" s="149"/>
      <c r="G9" s="142"/>
      <c r="H9" s="137"/>
      <c r="I9" s="137"/>
      <c r="J9" s="148"/>
      <c r="K9" s="137"/>
      <c r="L9" s="148"/>
      <c r="M9" s="148"/>
      <c r="N9" s="147"/>
      <c r="O9" s="147"/>
      <c r="P9" s="147"/>
      <c r="Q9" s="147"/>
      <c r="R9" s="147"/>
      <c r="S9" s="139"/>
      <c r="T9" s="139"/>
      <c r="Z9" s="149"/>
    </row>
    <row r="10" spans="1:26" ht="13.5" x14ac:dyDescent="0.15">
      <c r="A10" s="149"/>
      <c r="B10" s="149"/>
      <c r="C10" s="149"/>
      <c r="D10" s="149"/>
      <c r="E10" s="149"/>
      <c r="F10" s="149"/>
      <c r="G10" s="137"/>
      <c r="H10" s="137"/>
      <c r="I10" s="137"/>
      <c r="J10" s="149"/>
      <c r="K10" s="137"/>
      <c r="L10" s="137"/>
      <c r="M10" s="137"/>
      <c r="N10" s="147"/>
      <c r="O10" s="147"/>
      <c r="P10" s="147"/>
      <c r="Q10" s="153"/>
      <c r="R10" s="153"/>
      <c r="S10" s="139"/>
      <c r="T10" s="139"/>
      <c r="U10" s="139"/>
      <c r="V10" s="139"/>
      <c r="W10" s="139"/>
      <c r="X10" s="139"/>
      <c r="Y10" s="139"/>
      <c r="Z10" s="149"/>
    </row>
    <row r="11" spans="1:26" ht="14.25" thickBot="1" x14ac:dyDescent="0.2">
      <c r="A11" s="149"/>
      <c r="B11" s="149"/>
      <c r="C11" s="149"/>
      <c r="D11" s="149"/>
      <c r="E11" s="149"/>
      <c r="F11" s="149"/>
      <c r="G11" s="137"/>
      <c r="H11" s="149"/>
      <c r="I11" s="149"/>
      <c r="J11" s="149"/>
      <c r="K11" s="149"/>
      <c r="L11" s="149"/>
      <c r="M11" s="149"/>
      <c r="N11" s="153"/>
      <c r="O11" s="153"/>
      <c r="P11" s="153"/>
      <c r="Q11" s="153"/>
      <c r="R11" s="153"/>
      <c r="S11" s="139"/>
      <c r="T11" s="139"/>
      <c r="U11" s="139"/>
      <c r="V11" s="139"/>
      <c r="W11" s="139"/>
      <c r="X11" s="139"/>
      <c r="Y11" s="139"/>
      <c r="Z11" s="149"/>
    </row>
    <row r="12" spans="1:26" ht="14.25" thickTop="1" x14ac:dyDescent="0.15">
      <c r="A12" s="149"/>
      <c r="B12" s="149"/>
      <c r="C12" s="149"/>
      <c r="D12" s="149"/>
      <c r="E12" s="149"/>
      <c r="F12" s="149"/>
      <c r="G12" s="137"/>
      <c r="H12" s="149"/>
      <c r="I12" s="149"/>
      <c r="J12" s="149"/>
      <c r="K12" s="149"/>
      <c r="L12" s="149"/>
      <c r="M12" s="149"/>
      <c r="N12" s="139"/>
      <c r="O12" s="139"/>
      <c r="P12" s="139"/>
      <c r="Q12" s="682"/>
      <c r="R12" s="153"/>
      <c r="S12" s="259"/>
      <c r="T12" s="158"/>
      <c r="U12" s="158"/>
      <c r="V12" s="158"/>
      <c r="W12" s="158"/>
      <c r="X12" s="158"/>
      <c r="Y12" s="158"/>
      <c r="Z12" s="149"/>
    </row>
    <row r="13" spans="1:26" ht="13.5" x14ac:dyDescent="0.15">
      <c r="A13" s="149"/>
      <c r="B13" s="149"/>
      <c r="C13" s="149"/>
      <c r="D13" s="149"/>
      <c r="E13" s="149"/>
      <c r="F13" s="149"/>
      <c r="G13" s="137"/>
      <c r="H13" s="137"/>
      <c r="I13" s="137"/>
      <c r="J13" s="149"/>
      <c r="K13" s="137"/>
      <c r="L13" s="137"/>
      <c r="M13" s="137"/>
      <c r="N13" s="137"/>
      <c r="O13" s="137"/>
      <c r="P13" s="139"/>
      <c r="Q13" s="683"/>
      <c r="R13" s="153"/>
      <c r="S13" s="259"/>
      <c r="T13" s="153"/>
      <c r="U13" s="153"/>
      <c r="V13" s="153"/>
      <c r="W13" s="153"/>
      <c r="X13" s="153"/>
      <c r="Y13" s="153"/>
      <c r="Z13" s="137"/>
    </row>
    <row r="14" spans="1:26" ht="13.5" x14ac:dyDescent="0.15">
      <c r="A14" s="149"/>
      <c r="B14" s="149"/>
      <c r="C14" s="149"/>
      <c r="D14" s="149"/>
      <c r="E14" s="149"/>
      <c r="F14" s="149"/>
      <c r="G14" s="137"/>
      <c r="H14" s="137"/>
      <c r="I14" s="137"/>
      <c r="J14" s="153"/>
      <c r="K14" s="137"/>
      <c r="L14" s="149"/>
      <c r="M14" s="137"/>
      <c r="N14" s="147"/>
      <c r="O14" s="147"/>
      <c r="P14" s="147"/>
      <c r="Q14" s="683"/>
      <c r="R14" s="153"/>
      <c r="S14" s="259"/>
      <c r="T14" s="139"/>
      <c r="U14" s="139"/>
      <c r="V14" s="139"/>
      <c r="W14" s="139"/>
      <c r="X14" s="139"/>
      <c r="Y14" s="139"/>
      <c r="Z14" s="137"/>
    </row>
    <row r="15" spans="1:26" ht="6" customHeight="1" thickBot="1" x14ac:dyDescent="0.2">
      <c r="A15" s="149"/>
      <c r="B15" s="149"/>
      <c r="C15" s="149"/>
      <c r="D15" s="149"/>
      <c r="E15" s="149"/>
      <c r="F15" s="149"/>
      <c r="G15" s="137"/>
      <c r="H15" s="137"/>
      <c r="I15" s="137"/>
      <c r="J15" s="153"/>
      <c r="K15" s="137"/>
      <c r="L15" s="149"/>
      <c r="M15" s="137"/>
      <c r="N15" s="137"/>
      <c r="O15" s="137"/>
      <c r="P15" s="137"/>
      <c r="Q15" s="684"/>
      <c r="R15" s="159"/>
      <c r="S15" s="260"/>
      <c r="T15" s="153"/>
      <c r="U15" s="153"/>
      <c r="V15" s="153"/>
      <c r="W15" s="153"/>
      <c r="X15" s="153"/>
      <c r="Y15" s="153"/>
      <c r="Z15" s="137"/>
    </row>
    <row r="16" spans="1:26" ht="9" customHeight="1" thickTop="1" thickBot="1" x14ac:dyDescent="0.2">
      <c r="A16" s="149"/>
      <c r="B16" s="149"/>
      <c r="C16" s="149"/>
      <c r="D16" s="149"/>
      <c r="E16" s="149"/>
      <c r="F16" s="149"/>
      <c r="G16" s="137"/>
      <c r="H16" s="137"/>
      <c r="I16" s="137"/>
      <c r="J16" s="153"/>
      <c r="K16" s="137"/>
      <c r="L16" s="245"/>
      <c r="M16" s="139"/>
      <c r="N16" s="137"/>
      <c r="O16" s="137"/>
      <c r="P16" s="137"/>
      <c r="Q16" s="153"/>
      <c r="R16" s="159"/>
      <c r="S16" s="260"/>
      <c r="T16" s="153"/>
      <c r="U16" s="153"/>
      <c r="V16" s="682"/>
      <c r="W16" s="261"/>
      <c r="X16" s="153"/>
      <c r="Y16" s="153"/>
      <c r="Z16" s="137"/>
    </row>
    <row r="17" spans="1:26" ht="14.25" thickTop="1" x14ac:dyDescent="0.15">
      <c r="A17" s="149"/>
      <c r="B17" s="149"/>
      <c r="C17" s="149"/>
      <c r="D17" s="149"/>
      <c r="E17" s="149"/>
      <c r="F17" s="149"/>
      <c r="G17" s="137"/>
      <c r="H17" s="137"/>
      <c r="I17" s="137"/>
      <c r="J17" s="700"/>
      <c r="K17" s="137"/>
      <c r="L17" s="245"/>
      <c r="M17" s="139"/>
      <c r="N17" s="137"/>
      <c r="O17" s="137"/>
      <c r="P17" s="137"/>
      <c r="Q17" s="153"/>
      <c r="R17" s="159"/>
      <c r="S17" s="260"/>
      <c r="T17" s="153"/>
      <c r="U17" s="153"/>
      <c r="V17" s="683"/>
      <c r="W17" s="261"/>
      <c r="X17" s="153"/>
      <c r="Y17" s="153"/>
      <c r="Z17" s="137"/>
    </row>
    <row r="18" spans="1:26" ht="26.1" customHeight="1" thickBot="1" x14ac:dyDescent="0.2">
      <c r="A18" s="149"/>
      <c r="B18" s="149"/>
      <c r="C18" s="149"/>
      <c r="D18" s="149"/>
      <c r="E18" s="149"/>
      <c r="F18" s="149"/>
      <c r="G18" s="137"/>
      <c r="H18" s="137"/>
      <c r="I18" s="137"/>
      <c r="J18" s="701"/>
      <c r="K18" s="137"/>
      <c r="L18" s="245"/>
      <c r="M18" s="139"/>
      <c r="N18" s="137"/>
      <c r="O18" s="137"/>
      <c r="P18" s="137"/>
      <c r="Q18" s="153"/>
      <c r="R18" s="159"/>
      <c r="S18" s="260"/>
      <c r="T18" s="153"/>
      <c r="U18" s="153"/>
      <c r="V18" s="684"/>
      <c r="W18" s="261"/>
      <c r="X18" s="153"/>
      <c r="Y18" s="153"/>
      <c r="Z18" s="137"/>
    </row>
    <row r="19" spans="1:26" ht="7.5" customHeight="1" thickTop="1" thickBot="1" x14ac:dyDescent="0.2">
      <c r="A19" s="149"/>
      <c r="B19" s="149"/>
      <c r="C19" s="149"/>
      <c r="D19" s="149"/>
      <c r="E19" s="149"/>
      <c r="F19" s="149"/>
      <c r="G19" s="137"/>
      <c r="H19" s="137"/>
      <c r="I19" s="137"/>
      <c r="J19" s="702"/>
      <c r="K19" s="137"/>
      <c r="L19" s="245"/>
      <c r="M19" s="139"/>
      <c r="N19" s="137"/>
      <c r="O19" s="137"/>
      <c r="P19" s="137"/>
      <c r="Q19" s="153"/>
      <c r="R19" s="159"/>
      <c r="S19" s="243"/>
      <c r="T19" s="153"/>
      <c r="U19" s="153"/>
      <c r="V19" s="153"/>
      <c r="W19" s="262"/>
      <c r="X19" s="153"/>
      <c r="Y19" s="153"/>
      <c r="Z19" s="137"/>
    </row>
    <row r="20" spans="1:26" ht="14.25" customHeight="1" thickTop="1" x14ac:dyDescent="0.15">
      <c r="A20" s="149"/>
      <c r="B20" s="149"/>
      <c r="C20" s="149"/>
      <c r="D20" s="149"/>
      <c r="E20" s="149"/>
      <c r="F20" s="149"/>
      <c r="G20" s="137"/>
      <c r="H20" s="137"/>
      <c r="I20" s="137"/>
      <c r="J20" s="318"/>
      <c r="K20" s="137"/>
      <c r="L20" s="153"/>
      <c r="M20" s="153"/>
      <c r="N20" s="137"/>
      <c r="O20" s="137"/>
      <c r="P20" s="137"/>
      <c r="Q20" s="153"/>
      <c r="R20" s="159"/>
      <c r="S20" s="243"/>
      <c r="T20" s="153"/>
      <c r="U20" s="153"/>
      <c r="V20" s="682"/>
      <c r="W20" s="261"/>
      <c r="X20" s="153"/>
      <c r="Y20" s="153"/>
      <c r="Z20" s="137"/>
    </row>
    <row r="21" spans="1:26" ht="14.25" customHeight="1" thickBot="1" x14ac:dyDescent="0.2">
      <c r="A21" s="149"/>
      <c r="B21" s="149"/>
      <c r="C21" s="149"/>
      <c r="D21" s="149"/>
      <c r="E21" s="149"/>
      <c r="F21" s="149"/>
      <c r="G21" s="137"/>
      <c r="H21" s="137"/>
      <c r="I21" s="137"/>
      <c r="J21" s="318"/>
      <c r="K21" s="137"/>
      <c r="L21" s="153"/>
      <c r="M21" s="153"/>
      <c r="N21" s="137"/>
      <c r="O21" s="137"/>
      <c r="P21" s="137"/>
      <c r="Q21" s="153"/>
      <c r="R21" s="159"/>
      <c r="S21" s="243"/>
      <c r="T21" s="153"/>
      <c r="U21" s="153"/>
      <c r="V21" s="683"/>
      <c r="W21" s="261"/>
      <c r="X21" s="153"/>
      <c r="Y21" s="153"/>
      <c r="Z21" s="137"/>
    </row>
    <row r="22" spans="1:26" ht="14.25" thickTop="1" x14ac:dyDescent="0.15">
      <c r="A22" s="149"/>
      <c r="B22" s="149"/>
      <c r="C22" s="149"/>
      <c r="D22" s="662"/>
      <c r="E22" s="149"/>
      <c r="F22" s="149"/>
      <c r="G22" s="137"/>
      <c r="H22" s="137"/>
      <c r="I22" s="137"/>
      <c r="J22" s="682"/>
      <c r="K22" s="137"/>
      <c r="L22" s="245"/>
      <c r="M22" s="153"/>
      <c r="N22" s="137"/>
      <c r="O22" s="137"/>
      <c r="P22" s="137"/>
      <c r="Q22" s="153"/>
      <c r="R22" s="159"/>
      <c r="S22" s="243"/>
      <c r="T22" s="153"/>
      <c r="U22" s="153"/>
      <c r="V22" s="683"/>
      <c r="W22" s="261"/>
      <c r="X22" s="153"/>
      <c r="Y22" s="153"/>
      <c r="Z22" s="137"/>
    </row>
    <row r="23" spans="1:26" ht="3.95" customHeight="1" x14ac:dyDescent="0.15">
      <c r="A23" s="149"/>
      <c r="B23" s="149"/>
      <c r="C23" s="149"/>
      <c r="D23" s="663"/>
      <c r="E23" s="149"/>
      <c r="F23" s="149"/>
      <c r="G23" s="149"/>
      <c r="H23" s="137"/>
      <c r="I23" s="137"/>
      <c r="J23" s="683"/>
      <c r="K23" s="137"/>
      <c r="L23" s="245"/>
      <c r="M23" s="139"/>
      <c r="N23" s="137"/>
      <c r="O23" s="137"/>
      <c r="P23" s="137"/>
      <c r="Q23" s="153"/>
      <c r="R23" s="159"/>
      <c r="S23" s="243"/>
      <c r="T23" s="153"/>
      <c r="U23" s="153"/>
      <c r="V23" s="683"/>
      <c r="W23" s="261"/>
      <c r="X23" s="153"/>
      <c r="Y23" s="153"/>
      <c r="Z23" s="137"/>
    </row>
    <row r="24" spans="1:26" ht="13.5" x14ac:dyDescent="0.15">
      <c r="A24" s="149"/>
      <c r="B24" s="149"/>
      <c r="C24" s="149"/>
      <c r="D24" s="663"/>
      <c r="E24" s="149"/>
      <c r="F24" s="149"/>
      <c r="G24" s="149"/>
      <c r="H24" s="247"/>
      <c r="I24" s="153"/>
      <c r="J24" s="683"/>
      <c r="K24" s="137"/>
      <c r="L24" s="245"/>
      <c r="M24" s="139"/>
      <c r="N24" s="137"/>
      <c r="O24" s="137"/>
      <c r="P24" s="137"/>
      <c r="Q24" s="153"/>
      <c r="R24" s="153"/>
      <c r="S24" s="243"/>
      <c r="T24" s="153"/>
      <c r="U24" s="153"/>
      <c r="V24" s="683"/>
      <c r="W24" s="261"/>
      <c r="X24" s="153"/>
      <c r="Y24" s="153"/>
      <c r="Z24" s="137"/>
    </row>
    <row r="25" spans="1:26" ht="14.25" thickBot="1" x14ac:dyDescent="0.2">
      <c r="A25" s="149"/>
      <c r="B25" s="149"/>
      <c r="C25" s="149"/>
      <c r="D25" s="663"/>
      <c r="E25" s="149"/>
      <c r="F25" s="149"/>
      <c r="G25" s="149"/>
      <c r="H25" s="247"/>
      <c r="I25" s="153"/>
      <c r="J25" s="684"/>
      <c r="K25" s="137"/>
      <c r="L25" s="245"/>
      <c r="M25" s="139"/>
      <c r="N25" s="137"/>
      <c r="O25" s="137"/>
      <c r="P25" s="137"/>
      <c r="Q25" s="153"/>
      <c r="R25" s="153"/>
      <c r="S25" s="243"/>
      <c r="T25" s="153"/>
      <c r="U25" s="153"/>
      <c r="V25" s="683"/>
      <c r="W25" s="261"/>
      <c r="X25" s="153"/>
      <c r="Y25" s="153"/>
      <c r="Z25" s="137"/>
    </row>
    <row r="26" spans="1:26" ht="23.25" customHeight="1" thickTop="1" thickBot="1" x14ac:dyDescent="0.2">
      <c r="A26" s="149"/>
      <c r="B26" s="160"/>
      <c r="C26" s="149"/>
      <c r="D26" s="663"/>
      <c r="E26" s="149"/>
      <c r="F26" s="149"/>
      <c r="G26" s="161"/>
      <c r="H26" s="247"/>
      <c r="I26" s="153"/>
      <c r="J26" s="318"/>
      <c r="K26" s="137"/>
      <c r="L26" s="246"/>
      <c r="M26" s="139"/>
      <c r="N26" s="137"/>
      <c r="O26" s="137"/>
      <c r="P26" s="137"/>
      <c r="Q26" s="153"/>
      <c r="R26" s="153"/>
      <c r="S26" s="243"/>
      <c r="T26" s="153"/>
      <c r="U26" s="153"/>
      <c r="V26" s="683"/>
      <c r="W26" s="262"/>
      <c r="X26" s="153"/>
      <c r="Y26" s="153"/>
      <c r="Z26" s="137"/>
    </row>
    <row r="27" spans="1:26" ht="21.75" customHeight="1" thickTop="1" x14ac:dyDescent="0.15">
      <c r="A27" s="149"/>
      <c r="B27" s="671"/>
      <c r="C27" s="149"/>
      <c r="D27" s="663"/>
      <c r="E27" s="149"/>
      <c r="F27" s="149"/>
      <c r="G27" s="161"/>
      <c r="H27" s="659"/>
      <c r="I27" s="153"/>
      <c r="J27" s="245"/>
      <c r="K27" s="137"/>
      <c r="L27" s="149"/>
      <c r="M27" s="149"/>
      <c r="N27" s="137"/>
      <c r="O27" s="137"/>
      <c r="P27" s="137"/>
      <c r="Q27" s="153"/>
      <c r="R27" s="153"/>
      <c r="S27" s="243"/>
      <c r="T27" s="153"/>
      <c r="U27" s="153"/>
      <c r="V27" s="683"/>
      <c r="W27" s="262"/>
      <c r="X27" s="153"/>
      <c r="Y27" s="153"/>
      <c r="Z27" s="137"/>
    </row>
    <row r="28" spans="1:26" ht="14.25" thickBot="1" x14ac:dyDescent="0.2">
      <c r="A28" s="149"/>
      <c r="B28" s="672"/>
      <c r="C28" s="149"/>
      <c r="D28" s="663"/>
      <c r="E28" s="149"/>
      <c r="F28" s="149"/>
      <c r="G28" s="161"/>
      <c r="H28" s="660"/>
      <c r="I28" s="153"/>
      <c r="J28" s="245"/>
      <c r="K28" s="137"/>
      <c r="L28" s="153"/>
      <c r="M28" s="153"/>
      <c r="N28" s="137"/>
      <c r="O28" s="137"/>
      <c r="P28" s="137"/>
      <c r="Q28" s="153"/>
      <c r="R28" s="153"/>
      <c r="S28" s="243"/>
      <c r="T28" s="153"/>
      <c r="U28" s="153"/>
      <c r="V28" s="684"/>
      <c r="W28" s="262"/>
      <c r="X28" s="153"/>
      <c r="Y28" s="153"/>
      <c r="Z28" s="137"/>
    </row>
    <row r="29" spans="1:26" ht="14.25" thickTop="1" x14ac:dyDescent="0.15">
      <c r="A29" s="149"/>
      <c r="B29" s="672"/>
      <c r="C29" s="149"/>
      <c r="D29" s="663"/>
      <c r="E29" s="149"/>
      <c r="F29" s="149"/>
      <c r="G29" s="161"/>
      <c r="H29" s="660"/>
      <c r="I29" s="153"/>
      <c r="J29" s="153"/>
      <c r="K29" s="137"/>
      <c r="L29" s="153"/>
      <c r="M29" s="153"/>
      <c r="N29" s="137"/>
      <c r="O29" s="137"/>
      <c r="P29" s="137"/>
      <c r="Q29" s="153"/>
      <c r="R29" s="153"/>
      <c r="S29" s="243"/>
      <c r="T29" s="153"/>
      <c r="U29" s="153"/>
      <c r="V29" s="153"/>
      <c r="W29" s="262"/>
      <c r="X29" s="153"/>
      <c r="Y29" s="153"/>
      <c r="Z29" s="137"/>
    </row>
    <row r="30" spans="1:26" ht="13.5" x14ac:dyDescent="0.15">
      <c r="A30" s="149"/>
      <c r="B30" s="672"/>
      <c r="C30" s="149"/>
      <c r="D30" s="663"/>
      <c r="E30" s="149"/>
      <c r="F30" s="149"/>
      <c r="G30" s="161"/>
      <c r="H30" s="660"/>
      <c r="I30" s="153"/>
      <c r="J30" s="153"/>
      <c r="K30" s="137"/>
      <c r="L30" s="153"/>
      <c r="M30" s="153"/>
      <c r="N30" s="137"/>
      <c r="O30" s="137"/>
      <c r="P30" s="137"/>
      <c r="Q30" s="153"/>
      <c r="R30" s="153"/>
      <c r="S30" s="243"/>
      <c r="T30" s="153"/>
      <c r="U30" s="153"/>
      <c r="V30" s="153"/>
      <c r="W30" s="262"/>
      <c r="X30" s="153"/>
      <c r="Y30" s="153"/>
      <c r="Z30" s="137"/>
    </row>
    <row r="31" spans="1:26" ht="13.5" x14ac:dyDescent="0.15">
      <c r="A31" s="149"/>
      <c r="B31" s="672"/>
      <c r="C31" s="149"/>
      <c r="D31" s="663"/>
      <c r="E31" s="149"/>
      <c r="F31" s="149"/>
      <c r="G31" s="161"/>
      <c r="H31" s="660"/>
      <c r="I31" s="153"/>
      <c r="J31" s="153"/>
      <c r="K31" s="137"/>
      <c r="L31" s="153"/>
      <c r="M31" s="153"/>
      <c r="N31" s="137"/>
      <c r="O31" s="137"/>
      <c r="P31" s="137"/>
      <c r="Q31" s="153"/>
      <c r="R31" s="153"/>
      <c r="S31" s="243"/>
      <c r="T31" s="153"/>
      <c r="U31" s="153"/>
      <c r="V31" s="153"/>
      <c r="W31" s="262"/>
      <c r="X31" s="153"/>
      <c r="Y31" s="153"/>
      <c r="Z31" s="137"/>
    </row>
    <row r="32" spans="1:26" ht="13.5" x14ac:dyDescent="0.15">
      <c r="A32" s="149"/>
      <c r="B32" s="672"/>
      <c r="C32" s="149"/>
      <c r="D32" s="663"/>
      <c r="E32" s="149"/>
      <c r="F32" s="149"/>
      <c r="G32" s="161"/>
      <c r="H32" s="660"/>
      <c r="I32" s="153"/>
      <c r="J32" s="153"/>
      <c r="K32" s="137"/>
      <c r="L32" s="153"/>
      <c r="M32" s="153"/>
      <c r="N32" s="137"/>
      <c r="O32" s="137"/>
      <c r="P32" s="137"/>
      <c r="Q32" s="153"/>
      <c r="R32" s="153"/>
      <c r="S32" s="243"/>
      <c r="T32" s="153"/>
      <c r="U32" s="153"/>
      <c r="V32" s="153"/>
      <c r="W32" s="262"/>
      <c r="X32" s="153"/>
      <c r="Y32" s="153"/>
      <c r="Z32" s="137"/>
    </row>
    <row r="33" spans="1:26" ht="13.5" x14ac:dyDescent="0.15">
      <c r="A33" s="149"/>
      <c r="B33" s="672"/>
      <c r="C33" s="149"/>
      <c r="D33" s="663"/>
      <c r="E33" s="149"/>
      <c r="F33" s="149"/>
      <c r="G33" s="161"/>
      <c r="H33" s="660"/>
      <c r="I33" s="153"/>
      <c r="J33" s="153"/>
      <c r="K33" s="137"/>
      <c r="L33" s="153"/>
      <c r="M33" s="153"/>
      <c r="N33" s="137"/>
      <c r="O33" s="137"/>
      <c r="P33" s="137"/>
      <c r="Q33" s="153"/>
      <c r="R33" s="153"/>
      <c r="S33" s="243"/>
      <c r="T33" s="153"/>
      <c r="U33" s="153"/>
      <c r="V33" s="153"/>
      <c r="W33" s="262"/>
      <c r="X33" s="153"/>
      <c r="Y33" s="153"/>
      <c r="Z33" s="137"/>
    </row>
    <row r="34" spans="1:26" ht="13.5" x14ac:dyDescent="0.15">
      <c r="A34" s="149"/>
      <c r="B34" s="672"/>
      <c r="C34" s="149"/>
      <c r="D34" s="663"/>
      <c r="E34" s="149"/>
      <c r="F34" s="149"/>
      <c r="G34" s="161"/>
      <c r="H34" s="660"/>
      <c r="I34" s="153"/>
      <c r="J34" s="137"/>
      <c r="K34" s="137"/>
      <c r="L34" s="137"/>
      <c r="M34" s="137"/>
      <c r="N34" s="137"/>
      <c r="O34" s="137"/>
      <c r="P34" s="137"/>
      <c r="Q34" s="153"/>
      <c r="R34" s="153"/>
      <c r="S34" s="243"/>
      <c r="T34" s="153"/>
      <c r="U34" s="153"/>
      <c r="V34" s="153"/>
      <c r="W34" s="262"/>
      <c r="X34" s="153"/>
      <c r="Y34" s="153"/>
      <c r="Z34" s="137"/>
    </row>
    <row r="35" spans="1:26" ht="21" x14ac:dyDescent="0.15">
      <c r="A35" s="149"/>
      <c r="B35" s="672"/>
      <c r="C35" s="149"/>
      <c r="D35" s="663"/>
      <c r="E35" s="149"/>
      <c r="F35" s="149"/>
      <c r="G35" s="161"/>
      <c r="H35" s="660"/>
      <c r="I35" s="153"/>
      <c r="J35" s="137"/>
      <c r="K35" s="137"/>
      <c r="L35" s="137"/>
      <c r="M35" s="137"/>
      <c r="N35" s="137"/>
      <c r="O35" s="137"/>
      <c r="P35" s="137"/>
      <c r="Q35" s="153"/>
      <c r="R35" s="153"/>
      <c r="S35" s="243"/>
      <c r="T35" s="153"/>
      <c r="U35" s="153"/>
      <c r="V35" s="153"/>
      <c r="W35" s="262"/>
      <c r="X35" s="163"/>
      <c r="Y35" s="163"/>
      <c r="Z35" s="137"/>
    </row>
    <row r="36" spans="1:26" ht="21" x14ac:dyDescent="0.15">
      <c r="A36" s="149"/>
      <c r="B36" s="672"/>
      <c r="C36" s="149"/>
      <c r="D36" s="663"/>
      <c r="E36" s="149"/>
      <c r="F36" s="149"/>
      <c r="G36" s="161"/>
      <c r="H36" s="660"/>
      <c r="I36" s="153"/>
      <c r="J36" s="137"/>
      <c r="K36" s="137"/>
      <c r="L36" s="137"/>
      <c r="M36" s="137"/>
      <c r="N36" s="137"/>
      <c r="O36" s="137"/>
      <c r="P36" s="137"/>
      <c r="Q36" s="137"/>
      <c r="R36" s="137"/>
      <c r="S36" s="243"/>
      <c r="T36" s="137"/>
      <c r="U36" s="137"/>
      <c r="V36" s="137"/>
      <c r="W36" s="137"/>
      <c r="X36" s="163"/>
      <c r="Y36" s="163"/>
      <c r="Z36" s="137"/>
    </row>
    <row r="37" spans="1:26" ht="21" x14ac:dyDescent="0.15">
      <c r="A37" s="149"/>
      <c r="B37" s="672"/>
      <c r="C37" s="149"/>
      <c r="D37" s="663"/>
      <c r="E37" s="149"/>
      <c r="F37" s="149"/>
      <c r="G37" s="161"/>
      <c r="H37" s="660"/>
      <c r="I37" s="153"/>
      <c r="J37" s="137"/>
      <c r="K37" s="137"/>
      <c r="L37" s="137"/>
      <c r="M37" s="137"/>
      <c r="N37" s="137"/>
      <c r="O37" s="137"/>
      <c r="P37" s="137"/>
      <c r="Q37" s="137"/>
      <c r="R37" s="137"/>
      <c r="S37" s="243"/>
      <c r="T37" s="137"/>
      <c r="U37" s="137"/>
      <c r="V37" s="137"/>
      <c r="W37" s="137"/>
      <c r="X37" s="163"/>
      <c r="Y37" s="163"/>
      <c r="Z37" s="137"/>
    </row>
    <row r="38" spans="1:26" ht="21" x14ac:dyDescent="0.15">
      <c r="A38" s="149"/>
      <c r="B38" s="672"/>
      <c r="C38" s="149"/>
      <c r="D38" s="663"/>
      <c r="E38" s="149"/>
      <c r="F38" s="149"/>
      <c r="G38" s="161"/>
      <c r="H38" s="660"/>
      <c r="I38" s="153"/>
      <c r="J38" s="137"/>
      <c r="K38" s="137"/>
      <c r="L38" s="137"/>
      <c r="M38" s="137"/>
      <c r="N38" s="137"/>
      <c r="O38" s="137"/>
      <c r="P38" s="137"/>
      <c r="Q38" s="137"/>
      <c r="R38" s="137"/>
      <c r="S38" s="165"/>
      <c r="T38" s="137"/>
      <c r="U38" s="137"/>
      <c r="V38" s="137"/>
      <c r="W38" s="137"/>
      <c r="X38" s="163"/>
      <c r="Y38" s="163"/>
      <c r="Z38" s="137"/>
    </row>
    <row r="39" spans="1:26" ht="21" x14ac:dyDescent="0.15">
      <c r="A39" s="149"/>
      <c r="B39" s="672"/>
      <c r="C39" s="149"/>
      <c r="D39" s="663"/>
      <c r="E39" s="149"/>
      <c r="F39" s="149"/>
      <c r="G39" s="161"/>
      <c r="H39" s="660"/>
      <c r="I39" s="153"/>
      <c r="J39" s="137"/>
      <c r="K39" s="137"/>
      <c r="L39" s="137"/>
      <c r="M39" s="137"/>
      <c r="N39" s="137"/>
      <c r="O39" s="137"/>
      <c r="P39" s="137"/>
      <c r="Q39" s="137"/>
      <c r="R39" s="137"/>
      <c r="S39" s="167"/>
      <c r="T39" s="167"/>
      <c r="U39" s="137"/>
      <c r="V39" s="137"/>
      <c r="W39" s="137"/>
      <c r="X39" s="163"/>
      <c r="Y39" s="168"/>
      <c r="Z39" s="137"/>
    </row>
    <row r="40" spans="1:26" ht="13.5" x14ac:dyDescent="0.15">
      <c r="A40" s="149"/>
      <c r="B40" s="672"/>
      <c r="C40" s="149"/>
      <c r="D40" s="663"/>
      <c r="E40" s="149"/>
      <c r="F40" s="149"/>
      <c r="G40" s="161"/>
      <c r="H40" s="660"/>
      <c r="I40" s="137"/>
      <c r="J40" s="137"/>
      <c r="K40" s="137"/>
      <c r="L40" s="137"/>
      <c r="M40" s="137"/>
      <c r="N40" s="137"/>
      <c r="O40" s="137"/>
      <c r="P40" s="137"/>
      <c r="Q40" s="137"/>
      <c r="R40" s="137"/>
      <c r="S40" s="137"/>
      <c r="T40" s="137"/>
      <c r="U40" s="137"/>
      <c r="V40" s="137"/>
      <c r="W40" s="137"/>
      <c r="X40" s="137"/>
      <c r="Y40" s="137"/>
      <c r="Z40" s="137"/>
    </row>
    <row r="41" spans="1:26" ht="14.25" thickBot="1" x14ac:dyDescent="0.2">
      <c r="A41" s="149"/>
      <c r="B41" s="673"/>
      <c r="C41" s="149"/>
      <c r="D41" s="664"/>
      <c r="E41" s="149"/>
      <c r="F41" s="149"/>
      <c r="G41" s="161"/>
      <c r="H41" s="661"/>
      <c r="I41" s="137"/>
      <c r="J41" s="137"/>
      <c r="K41" s="137"/>
      <c r="L41" s="137"/>
      <c r="M41" s="137"/>
      <c r="N41" s="137"/>
      <c r="O41" s="137"/>
      <c r="P41" s="137"/>
      <c r="Q41" s="137"/>
      <c r="R41" s="137"/>
      <c r="S41" s="137"/>
      <c r="T41" s="137"/>
      <c r="U41" s="137"/>
      <c r="V41" s="137"/>
      <c r="W41" s="137"/>
      <c r="X41" s="137"/>
      <c r="Y41" s="137"/>
      <c r="Z41" s="137"/>
    </row>
    <row r="42" spans="1:26" ht="14.25" thickTop="1" x14ac:dyDescent="0.15">
      <c r="A42" s="149"/>
      <c r="B42" s="149"/>
      <c r="C42" s="149"/>
      <c r="D42" s="149"/>
      <c r="E42" s="149"/>
      <c r="F42" s="149"/>
      <c r="G42" s="161"/>
      <c r="H42" s="248"/>
      <c r="I42" s="137"/>
      <c r="J42" s="137"/>
      <c r="K42" s="137"/>
      <c r="L42" s="137"/>
      <c r="M42" s="137"/>
      <c r="N42" s="137"/>
      <c r="O42" s="137"/>
      <c r="P42" s="137"/>
      <c r="Q42" s="137"/>
      <c r="R42" s="137"/>
      <c r="S42" s="137"/>
      <c r="T42" s="137"/>
      <c r="U42" s="137"/>
      <c r="V42" s="137"/>
      <c r="W42" s="137"/>
      <c r="X42" s="137"/>
      <c r="Y42" s="137"/>
      <c r="Z42" s="137"/>
    </row>
    <row r="43" spans="1:26" ht="13.5" x14ac:dyDescent="0.15">
      <c r="A43" s="137"/>
      <c r="B43" s="137"/>
      <c r="C43" s="137"/>
      <c r="D43" s="137"/>
      <c r="E43" s="137"/>
      <c r="F43" s="137"/>
      <c r="G43" s="161"/>
      <c r="H43" s="137"/>
      <c r="I43" s="137"/>
      <c r="J43" s="137"/>
      <c r="K43" s="137"/>
      <c r="L43" s="137"/>
      <c r="M43" s="137"/>
      <c r="N43" s="137"/>
      <c r="O43" s="137"/>
      <c r="P43" s="137"/>
      <c r="Q43" s="137"/>
      <c r="R43" s="137"/>
      <c r="S43" s="137"/>
      <c r="T43" s="137"/>
      <c r="U43" s="137"/>
      <c r="V43" s="137"/>
      <c r="W43" s="137"/>
      <c r="X43" s="137"/>
      <c r="Y43" s="137"/>
      <c r="Z43" s="137"/>
    </row>
    <row r="44" spans="1:26" ht="18.75" x14ac:dyDescent="0.15">
      <c r="A44" s="137"/>
      <c r="B44" s="267"/>
      <c r="C44" s="137"/>
      <c r="D44" s="137"/>
      <c r="E44" s="137"/>
      <c r="F44" s="137"/>
      <c r="G44" s="161"/>
      <c r="H44" s="137"/>
      <c r="I44" s="137"/>
      <c r="J44" s="137"/>
      <c r="K44" s="137"/>
      <c r="L44" s="137"/>
      <c r="M44" s="137"/>
      <c r="N44" s="137"/>
      <c r="O44" s="137"/>
      <c r="P44" s="137"/>
      <c r="Q44" s="137"/>
      <c r="R44" s="137"/>
      <c r="S44" s="137"/>
      <c r="T44" s="137"/>
      <c r="U44" s="137"/>
      <c r="V44" s="137"/>
      <c r="W44" s="137"/>
      <c r="X44" s="137"/>
      <c r="Y44" s="137"/>
      <c r="Z44" s="137"/>
    </row>
    <row r="45" spans="1:26" ht="20.100000000000001" customHeight="1" x14ac:dyDescent="0.15">
      <c r="A45" s="148"/>
      <c r="B45" s="148"/>
      <c r="C45" s="263"/>
      <c r="D45" s="263"/>
      <c r="E45" s="263"/>
      <c r="F45" s="263"/>
      <c r="G45" s="263"/>
      <c r="H45" s="169"/>
      <c r="I45" s="169"/>
      <c r="J45" s="169"/>
      <c r="K45" s="263"/>
      <c r="L45" s="263"/>
      <c r="M45" s="263"/>
      <c r="N45" s="263"/>
      <c r="O45" s="263"/>
      <c r="P45" s="263"/>
      <c r="Q45" s="263"/>
      <c r="R45" s="263"/>
      <c r="S45" s="263"/>
      <c r="T45" s="263"/>
      <c r="U45" s="263"/>
      <c r="V45" s="263"/>
      <c r="W45" s="263"/>
      <c r="X45" s="263"/>
      <c r="Y45" s="264"/>
      <c r="Z45" s="264"/>
    </row>
    <row r="46" spans="1:26" ht="20.100000000000001" customHeight="1" x14ac:dyDescent="0.15">
      <c r="A46" s="170"/>
      <c r="B46" s="148" t="s">
        <v>239</v>
      </c>
      <c r="C46" s="263"/>
      <c r="D46" s="263"/>
      <c r="E46" s="263"/>
      <c r="F46" s="263"/>
      <c r="G46" s="263"/>
      <c r="H46" s="169"/>
      <c r="I46" s="169"/>
      <c r="J46" s="169"/>
      <c r="K46" s="263"/>
      <c r="L46" s="263"/>
      <c r="M46" s="263"/>
      <c r="N46" s="263"/>
      <c r="O46" s="263"/>
      <c r="P46" s="263"/>
      <c r="Q46" s="263"/>
      <c r="R46" s="263"/>
      <c r="S46" s="263"/>
      <c r="T46" s="263"/>
      <c r="U46" s="263"/>
      <c r="V46" s="263"/>
      <c r="W46" s="263"/>
      <c r="X46" s="263"/>
      <c r="Y46" s="264"/>
      <c r="Z46" s="264"/>
    </row>
    <row r="47" spans="1:26" ht="20.100000000000001" customHeight="1" x14ac:dyDescent="0.15">
      <c r="A47" s="170"/>
      <c r="B47" s="170" t="s">
        <v>218</v>
      </c>
      <c r="C47" s="263"/>
      <c r="D47" s="263"/>
      <c r="E47" s="263"/>
      <c r="F47" s="263"/>
      <c r="G47" s="263"/>
      <c r="H47" s="169"/>
      <c r="I47" s="169"/>
      <c r="J47" s="169"/>
      <c r="K47" s="263"/>
      <c r="L47" s="263"/>
      <c r="M47" s="263"/>
      <c r="N47" s="263"/>
      <c r="O47" s="263"/>
      <c r="P47" s="263"/>
      <c r="Q47" s="263"/>
      <c r="R47" s="263"/>
      <c r="S47" s="263"/>
      <c r="T47" s="263"/>
      <c r="U47" s="263"/>
      <c r="V47" s="263"/>
      <c r="W47" s="263"/>
      <c r="X47" s="263"/>
      <c r="Y47" s="264"/>
      <c r="Z47" s="264"/>
    </row>
    <row r="48" spans="1:26" ht="20.100000000000001" customHeight="1" x14ac:dyDescent="0.15">
      <c r="A48" s="170"/>
      <c r="B48" s="170" t="s">
        <v>219</v>
      </c>
      <c r="C48" s="137"/>
      <c r="D48" s="137"/>
      <c r="E48" s="137"/>
      <c r="F48" s="137"/>
      <c r="G48" s="137"/>
      <c r="H48" s="172"/>
      <c r="I48" s="172"/>
      <c r="J48" s="172"/>
      <c r="K48" s="137"/>
      <c r="L48" s="137"/>
      <c r="M48" s="137"/>
      <c r="N48" s="137"/>
      <c r="O48" s="137"/>
      <c r="P48" s="137"/>
      <c r="Q48" s="137"/>
      <c r="R48" s="137"/>
      <c r="S48" s="137"/>
      <c r="T48" s="137"/>
      <c r="U48" s="137"/>
      <c r="V48" s="137"/>
      <c r="W48" s="137"/>
      <c r="X48" s="137"/>
      <c r="Y48" s="137"/>
      <c r="Z48" s="137"/>
    </row>
    <row r="49" spans="7:7" ht="22.5" hidden="1" customHeight="1" x14ac:dyDescent="0.15">
      <c r="G49" s="137"/>
    </row>
    <row r="50" spans="7:7" ht="22.5" hidden="1" customHeight="1" x14ac:dyDescent="0.15">
      <c r="G50" s="137"/>
    </row>
  </sheetData>
  <sheetProtection password="9026" sheet="1" objects="1" selectLockedCells="1"/>
  <mergeCells count="20">
    <mergeCell ref="W3:W6"/>
    <mergeCell ref="X3:Y6"/>
    <mergeCell ref="A4:J4"/>
    <mergeCell ref="K4:L4"/>
    <mergeCell ref="O4:Q4"/>
    <mergeCell ref="A5:J5"/>
    <mergeCell ref="Q12:Q15"/>
    <mergeCell ref="V16:V18"/>
    <mergeCell ref="J17:J19"/>
    <mergeCell ref="V20:V28"/>
    <mergeCell ref="A1:F2"/>
    <mergeCell ref="G1:S2"/>
    <mergeCell ref="U3:U6"/>
    <mergeCell ref="V3:V6"/>
    <mergeCell ref="D22:D41"/>
    <mergeCell ref="J22:J25"/>
    <mergeCell ref="B27:B41"/>
    <mergeCell ref="H27:H41"/>
    <mergeCell ref="K5:L6"/>
    <mergeCell ref="O5:Q6"/>
  </mergeCells>
  <phoneticPr fontId="2"/>
  <pageMargins left="0.78740157480314965" right="0.39370078740157483" top="0.59055118110236227" bottom="0.39370078740157483" header="0.23622047244094491" footer="0"/>
  <pageSetup paperSize="9" scale="66" orientation="landscape" horizontalDpi="300" verticalDpi="300" r:id="rId1"/>
  <headerFooter>
    <oddHeader>&amp;L&amp;18（郵便局カタログ販売センター使用欄）受付番号＿＿＿＿＿＿</oddHeader>
  </headerFooter>
  <rowBreaks count="1" manualBreakCount="1">
    <brk id="50" max="25" man="1"/>
  </rowBreaks>
  <colBreaks count="1" manualBreakCount="1">
    <brk id="26" max="38"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15</vt:i4>
      </vt:variant>
    </vt:vector>
  </HeadingPairs>
  <TitlesOfParts>
    <vt:vector size="27" baseType="lpstr">
      <vt:lpstr>申込書</vt:lpstr>
      <vt:lpstr>ギフト</vt:lpstr>
      <vt:lpstr>記入例</vt:lpstr>
      <vt:lpstr>一括注文データ</vt:lpstr>
      <vt:lpstr>申込明細</vt:lpstr>
      <vt:lpstr>【手書き用】</vt:lpstr>
      <vt:lpstr>【記入例】</vt:lpstr>
      <vt:lpstr>挨拶状【仏教】</vt:lpstr>
      <vt:lpstr>挨拶状【神教】</vt:lpstr>
      <vt:lpstr>挨拶状【キリスト教】</vt:lpstr>
      <vt:lpstr>リスト</vt:lpstr>
      <vt:lpstr>TSギフト商品コード</vt:lpstr>
      <vt:lpstr>挨拶状【キリスト教】!Print_Area</vt:lpstr>
      <vt:lpstr>挨拶状【神教】!Print_Area</vt:lpstr>
      <vt:lpstr>挨拶状【仏教】!Print_Area</vt:lpstr>
      <vt:lpstr>申込書!Print_Area</vt:lpstr>
      <vt:lpstr>【手書き用】!Print_Titles</vt:lpstr>
      <vt:lpstr>ギフト!Print_Titles</vt:lpstr>
      <vt:lpstr>一括注文データ!Print_Titles</vt:lpstr>
      <vt:lpstr>記入例!Print_Titles</vt:lpstr>
      <vt:lpstr>申込明細!Print_Titles</vt:lpstr>
      <vt:lpstr>カード</vt:lpstr>
      <vt:lpstr>のし位置</vt:lpstr>
      <vt:lpstr>のし紙指定</vt:lpstr>
      <vt:lpstr>挨拶状有無</vt:lpstr>
      <vt:lpstr>手提げ袋要否</vt:lpstr>
      <vt:lpstr>配達時間帯希望</vt:lpstr>
    </vt:vector>
  </TitlesOfParts>
  <Company>ＪＡＰＡＮ　ＰＯＳＴ　ＧＲＯＵＰ</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ＪＡＰＡＮ　ＰＯＳＴ　ＧＲＯＵＰ</dc:creator>
  <cp:lastModifiedBy>堀脇 伸介</cp:lastModifiedBy>
  <cp:lastPrinted>2022-02-10T01:59:12Z</cp:lastPrinted>
  <dcterms:created xsi:type="dcterms:W3CDTF">2010-02-15T09:06:52Z</dcterms:created>
  <dcterms:modified xsi:type="dcterms:W3CDTF">2024-02-22T05:30:29Z</dcterms:modified>
</cp:coreProperties>
</file>